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Q:\MMentore\Website Documents\Indigenous Housing Fund\"/>
    </mc:Choice>
  </mc:AlternateContent>
  <bookViews>
    <workbookView xWindow="0" yWindow="0" windowWidth="28800" windowHeight="13200"/>
  </bookViews>
  <sheets>
    <sheet name="Sheet1" sheetId="1" r:id="rId1"/>
  </sheets>
  <externalReferences>
    <externalReference r:id="rId2"/>
    <externalReference r:id="rId3"/>
  </externalReferences>
  <definedNames>
    <definedName name="UNITS" localSheetId="0">Sheet1!$I$4</definedName>
  </definedNames>
  <calcPr calcId="171027"/>
</workbook>
</file>

<file path=xl/calcChain.xml><?xml version="1.0" encoding="utf-8"?>
<calcChain xmlns="http://schemas.openxmlformats.org/spreadsheetml/2006/main">
  <c r="G15" i="1" l="1"/>
  <c r="H15" i="1"/>
  <c r="I9" i="1"/>
  <c r="H9" i="1"/>
  <c r="G9" i="1"/>
  <c r="H56" i="1" l="1"/>
  <c r="H46" i="1"/>
  <c r="H48" i="1" s="1"/>
  <c r="H35" i="1"/>
  <c r="H29" i="1"/>
  <c r="H25" i="1"/>
  <c r="J9" i="1"/>
  <c r="N4" i="1"/>
  <c r="N2" i="1"/>
  <c r="I2" i="1"/>
  <c r="H26" i="1" l="1"/>
  <c r="H57" i="1"/>
  <c r="H60" i="1"/>
  <c r="H58" i="1"/>
  <c r="H59" i="1"/>
  <c r="H61" i="1"/>
</calcChain>
</file>

<file path=xl/comments1.xml><?xml version="1.0" encoding="utf-8"?>
<comments xmlns="http://schemas.openxmlformats.org/spreadsheetml/2006/main">
  <authors>
    <author>ckwok</author>
    <author>tmatovich</author>
  </authors>
  <commentList>
    <comment ref="F15" authorId="0" shapeId="0">
      <text>
        <r>
          <rPr>
            <sz val="9"/>
            <color indexed="81"/>
            <rFont val="Tahoma"/>
            <family val="2"/>
          </rPr>
          <t>Amounts paid by the resident, or on behalf of the resident, for occupied units only. 
DO NOT report TRR/TRC based on full occupancy with a separate offsetting vacancy loss expense.</t>
        </r>
      </text>
    </comment>
    <comment ref="F16" authorId="0" shapeId="0">
      <text>
        <r>
          <rPr>
            <sz val="9"/>
            <color indexed="81"/>
            <rFont val="Tahoma"/>
            <family val="2"/>
          </rPr>
          <t xml:space="preserve">Allowance to cover loss due to suite vacancies. </t>
        </r>
      </text>
    </comment>
    <comment ref="F17" authorId="0" shapeId="0">
      <text>
        <r>
          <rPr>
            <sz val="9"/>
            <color indexed="81"/>
            <rFont val="Tahoma"/>
            <family val="2"/>
          </rPr>
          <t>Excess revenue from rented commercial space (eg. Office or daycare spaces) to be contributed to the BC Housing funded operations.  Excludes commercial rent and the matching expense from ineligible space and rooftop lease revenue.</t>
        </r>
      </text>
    </comment>
    <comment ref="F18" authorId="0" shapeId="0">
      <text>
        <r>
          <rPr>
            <sz val="9"/>
            <color indexed="81"/>
            <rFont val="Tahoma"/>
            <family val="2"/>
          </rPr>
          <t xml:space="preserve">Any interest earned on deposits, excluding security deposits.  Please note that interest on Replacement Reserve Funds should be recorded in the Replacement Reserve Fund. </t>
        </r>
      </text>
    </comment>
    <comment ref="F19" authorId="0" shapeId="0">
      <text>
        <r>
          <rPr>
            <sz val="9"/>
            <color indexed="81"/>
            <rFont val="Tahoma"/>
            <family val="2"/>
          </rPr>
          <t xml:space="preserve">All revenues from laundry (pay per use machines or laundry service) </t>
        </r>
      </text>
    </comment>
    <comment ref="F20" authorId="0" shapeId="0">
      <text>
        <r>
          <rPr>
            <sz val="9"/>
            <color indexed="81"/>
            <rFont val="Tahoma"/>
            <family val="2"/>
          </rPr>
          <t>Revenues from leased spaces including rooftop lease revenue (eg. Office or daycare spaces)</t>
        </r>
      </text>
    </comment>
    <comment ref="F21" authorId="0" shapeId="0">
      <text>
        <r>
          <rPr>
            <sz val="9"/>
            <color indexed="81"/>
            <rFont val="Tahoma"/>
            <family val="2"/>
          </rPr>
          <t>All revenues from parking (tenants, employees, or parking spaces rented/leased to businesses or individuals outside of the building).</t>
        </r>
      </text>
    </comment>
    <comment ref="F22" authorId="0" shapeId="0">
      <text>
        <r>
          <rPr>
            <sz val="9"/>
            <color indexed="81"/>
            <rFont val="Tahoma"/>
            <family val="2"/>
          </rPr>
          <t>Other revenue that does not fall into listed revenue categories, may include hydro or cable vision recovery from tenants (not included in Tenant Rent charges).</t>
        </r>
      </text>
    </comment>
    <comment ref="F23" authorId="0" shapeId="0">
      <text>
        <r>
          <rPr>
            <sz val="9"/>
            <color indexed="81"/>
            <rFont val="Tahoma"/>
            <family val="2"/>
          </rPr>
          <t xml:space="preserve">Revenues from rent paid by onsite building managers </t>
        </r>
      </text>
    </comment>
    <comment ref="F24" authorId="0" shapeId="0">
      <text>
        <r>
          <rPr>
            <sz val="9"/>
            <color indexed="81"/>
            <rFont val="Tahoma"/>
            <family val="2"/>
          </rPr>
          <t>Revenues from guest suite rental</t>
        </r>
      </text>
    </comment>
    <comment ref="F28" authorId="0" shapeId="0">
      <text>
        <r>
          <rPr>
            <sz val="9"/>
            <color indexed="81"/>
            <rFont val="Tahoma"/>
            <family val="2"/>
          </rPr>
          <t>Principal and interest payments for the year (monthly payment x 12), including second mortgage.</t>
        </r>
      </text>
    </comment>
    <comment ref="F29" authorId="0" shapeId="0">
      <text>
        <r>
          <rPr>
            <sz val="9"/>
            <color indexed="81"/>
            <rFont val="Tahoma"/>
            <family val="2"/>
          </rPr>
          <t xml:space="preserve">Annual provision to cover future replacement cost of eligible capital items. </t>
        </r>
      </text>
    </comment>
    <comment ref="F30" authorId="0" shapeId="0">
      <text>
        <r>
          <rPr>
            <sz val="9"/>
            <color indexed="81"/>
            <rFont val="Tahoma"/>
            <family val="2"/>
          </rPr>
          <t>Cablevision costs for project.</t>
        </r>
      </text>
    </comment>
    <comment ref="F31" authorId="0" shapeId="0">
      <text>
        <r>
          <rPr>
            <sz val="9"/>
            <color indexed="81"/>
            <rFont val="Tahoma"/>
            <family val="2"/>
          </rPr>
          <t>Electricity costs for project - includes common areas costs, electric heat or electric hot water costs.</t>
        </r>
      </text>
    </comment>
    <comment ref="F32" authorId="0" shapeId="0">
      <text>
        <r>
          <rPr>
            <sz val="9"/>
            <color indexed="81"/>
            <rFont val="Tahoma"/>
            <family val="2"/>
          </rPr>
          <t>Utilities for project including heat, light (does not include water and sewer). Excludes telephone expense which is categorized as an administration expense for BC Housing's reporting purposes.</t>
        </r>
      </text>
    </comment>
    <comment ref="F33" authorId="0" shapeId="0">
      <text>
        <r>
          <rPr>
            <sz val="9"/>
            <color indexed="81"/>
            <rFont val="Tahoma"/>
            <family val="2"/>
          </rPr>
          <t>Fuel costs for project.</t>
        </r>
      </text>
    </comment>
    <comment ref="F34" authorId="0" shapeId="0">
      <text>
        <r>
          <rPr>
            <sz val="9"/>
            <color indexed="81"/>
            <rFont val="Tahoma"/>
            <family val="2"/>
          </rPr>
          <t>Water costs for project - municipal water or sewer services, septic tank, sanitary system or well.</t>
        </r>
      </text>
    </comment>
    <comment ref="F36" authorId="0" shapeId="0">
      <text>
        <r>
          <rPr>
            <sz val="9"/>
            <color indexed="81"/>
            <rFont val="Tahoma"/>
            <family val="2"/>
          </rPr>
          <t>Insurance costs for the project.</t>
        </r>
      </text>
    </comment>
    <comment ref="F37" authorId="0" shapeId="0">
      <text>
        <r>
          <rPr>
            <sz val="9"/>
            <color indexed="81"/>
            <rFont val="Tahoma"/>
            <family val="2"/>
          </rPr>
          <t>Waste removal expenses (municipal garbage pick-up or private waste removal company).</t>
        </r>
      </text>
    </comment>
    <comment ref="F38" authorId="0" shapeId="0">
      <text>
        <r>
          <rPr>
            <sz val="9"/>
            <color indexed="81"/>
            <rFont val="Tahoma"/>
            <family val="2"/>
          </rPr>
          <t>Property taxes for project (do not use if project is exempt).</t>
        </r>
      </text>
    </comment>
    <comment ref="F39" authorId="0" shapeId="0">
      <text>
        <r>
          <rPr>
            <sz val="9"/>
            <color indexed="81"/>
            <rFont val="Tahoma"/>
            <family val="2"/>
          </rPr>
          <t>Building Managers (administration portion only), Front Desk staff, other building administration staff, wages and applicable benefits.</t>
        </r>
      </text>
    </comment>
    <comment ref="F40" authorId="0" shapeId="0">
      <text>
        <r>
          <rPr>
            <sz val="9"/>
            <color indexed="81"/>
            <rFont val="Tahoma"/>
            <family val="2"/>
          </rPr>
          <t>Agency administration charge - this fee will cover applicable head office staff (e.g. Executive Director and accounting), operating costs (e.g. portion of admin office overhead) related to BCH funded operations.</t>
        </r>
      </text>
    </comment>
    <comment ref="F41" authorId="0" shapeId="0">
      <text>
        <r>
          <rPr>
            <sz val="9"/>
            <color indexed="81"/>
            <rFont val="Tahoma"/>
            <family val="2"/>
          </rPr>
          <t>Expenses incurred for bank charges - can be included in General Administration.</t>
        </r>
      </text>
    </comment>
    <comment ref="F42" authorId="0" shapeId="0">
      <text>
        <r>
          <rPr>
            <sz val="9"/>
            <color indexed="81"/>
            <rFont val="Tahoma"/>
            <family val="2"/>
          </rPr>
          <t>Internet costs - can be included in General Administration.</t>
        </r>
      </text>
    </comment>
    <comment ref="F43" authorId="0" shapeId="0">
      <text>
        <r>
          <rPr>
            <sz val="9"/>
            <color indexed="81"/>
            <rFont val="Tahoma"/>
            <family val="2"/>
          </rPr>
          <t>Telephone costs, including telephone, cell, and paging related costs; all local and long distance calls - can be included in General Adminstration.</t>
        </r>
      </text>
    </comment>
    <comment ref="F44" authorId="0" shapeId="0">
      <text>
        <r>
          <rPr>
            <sz val="9"/>
            <color indexed="81"/>
            <rFont val="Tahoma"/>
            <family val="2"/>
          </rPr>
          <t>Legal fees.</t>
        </r>
      </text>
    </comment>
    <comment ref="F45" authorId="0" shapeId="0">
      <text>
        <r>
          <rPr>
            <sz val="9"/>
            <color indexed="81"/>
            <rFont val="Tahoma"/>
            <family val="2"/>
          </rPr>
          <t>BCNPHA &amp; COHFB memberships and conference related travel.</t>
        </r>
      </text>
    </comment>
    <comment ref="C46" authorId="1" shapeId="0">
      <text>
        <r>
          <rPr>
            <b/>
            <sz val="9"/>
            <color indexed="81"/>
            <rFont val="Tahoma"/>
            <family val="2"/>
          </rPr>
          <t>tmatovich:</t>
        </r>
        <r>
          <rPr>
            <sz val="9"/>
            <color indexed="81"/>
            <rFont val="Tahoma"/>
            <family val="2"/>
          </rPr>
          <t xml:space="preserve">
</t>
        </r>
      </text>
    </comment>
    <comment ref="F47" authorId="0" shapeId="0">
      <text>
        <r>
          <rPr>
            <sz val="9"/>
            <color indexed="81"/>
            <rFont val="Tahoma"/>
            <family val="2"/>
          </rPr>
          <t>Audit fees and charges only.</t>
        </r>
      </text>
    </comment>
    <comment ref="F49" authorId="0" shapeId="0">
      <text>
        <r>
          <rPr>
            <sz val="9"/>
            <color indexed="81"/>
            <rFont val="Tahoma"/>
            <family val="2"/>
          </rPr>
          <t>Building maintenance and janitorial staff wages and applicable benefits.  NOTE: If the Building Manager is getting a discount in the rent and the Building Manager's unit is not subsidized, a taxable benefit should be added to their budget.</t>
        </r>
      </text>
    </comment>
    <comment ref="F50" authorId="0" shapeId="0">
      <text>
        <r>
          <rPr>
            <sz val="9"/>
            <color indexed="81"/>
            <rFont val="Tahoma"/>
            <family val="2"/>
          </rPr>
          <t>Repairs and maintenance to the exterior of the building (roof repair, windows, gutters). DO NOT include staff salaries.</t>
        </r>
      </text>
    </comment>
    <comment ref="F51" authorId="0" shapeId="0">
      <text>
        <r>
          <rPr>
            <sz val="9"/>
            <color indexed="81"/>
            <rFont val="Tahoma"/>
            <family val="2"/>
          </rPr>
          <t>Exterior building maintenance and repair (eg. roof repair, windows, gutters), grounds maintenance (eg. landscaping, lawn and landscape maintenance and services; minor pathway, parkway and sidewalk repairs; grounds equipment rental costs, grounds supplies, snow removal/salting), repairs and maintenance to the interior of the building (eg. on site repair supplies, plumbers, electricians, carpenters, interior painting (minor or touch ups), appliance repair, equipment  costs, cleaning costs, janitorial/cleaning equipment and supplies), service contracts (eg. intercoms/enterphones, pest control, fire and security systems, security, heating and ventilation, and elevators). DO NOT include staff salaries.</t>
        </r>
      </text>
    </comment>
    <comment ref="F52" authorId="0" shapeId="0">
      <text>
        <r>
          <rPr>
            <sz val="9"/>
            <color indexed="81"/>
            <rFont val="Tahoma"/>
            <family val="2"/>
          </rPr>
          <t>Landscaping, lawn and landscape maintenance and services; minor pathway, parkway and sidewalk repairs; grounds equipment rental costs, grounds supplies, and miscellaneous grounds expenses. DO NOT include staff salaries.</t>
        </r>
      </text>
    </comment>
    <comment ref="F53" authorId="0" shapeId="0">
      <text>
        <r>
          <rPr>
            <sz val="9"/>
            <color indexed="81"/>
            <rFont val="Tahoma"/>
            <family val="2"/>
          </rPr>
          <t>Charges for snow removal/salting - can be included in Service Contracts or Maintenance. DO NOT include staff salaries.</t>
        </r>
      </text>
    </comment>
    <comment ref="F54" authorId="0" shapeId="0">
      <text>
        <r>
          <rPr>
            <sz val="9"/>
            <color indexed="81"/>
            <rFont val="Tahoma"/>
            <family val="2"/>
          </rPr>
          <t>Repairs and maintenance to the interior of the building done by contractors (on site repair supplies, plumbers, electricians, carpenters, interior, painting, appliance repair, equipment  costs, cleaning costs, janitorial/cleaning equipment, intercoms/enterphones, miscellaneous interior building maintenance. DO NOT include staff salaries.</t>
        </r>
      </text>
    </comment>
    <comment ref="F55" authorId="0" shapeId="0">
      <text>
        <r>
          <rPr>
            <sz val="9"/>
            <color indexed="81"/>
            <rFont val="Tahoma"/>
            <family val="2"/>
          </rPr>
          <t>Service contracts (eg. security, snow removal, fire systems testing inspections, elevator, mechanical, HVAC contracts). Monthly, seasonal or annual.</t>
        </r>
      </text>
    </comment>
    <comment ref="F61" authorId="1" shapeId="0">
      <text>
        <r>
          <rPr>
            <sz val="9"/>
            <color indexed="81"/>
            <rFont val="Tahoma"/>
            <family val="2"/>
          </rPr>
          <t xml:space="preserve">Total Revenue - Total Expenses
</t>
        </r>
      </text>
    </comment>
  </commentList>
</comments>
</file>

<file path=xl/sharedStrings.xml><?xml version="1.0" encoding="utf-8"?>
<sst xmlns="http://schemas.openxmlformats.org/spreadsheetml/2006/main" count="223" uniqueCount="108">
  <si>
    <t>Budget1</t>
  </si>
  <si>
    <t>Back to Index</t>
  </si>
  <si>
    <t xml:space="preserve">SOCIETY NAME:   </t>
  </si>
  <si>
    <t>FUNDING PROGRAM:</t>
  </si>
  <si>
    <t xml:space="preserve">PROJECT NAME: </t>
  </si>
  <si>
    <t xml:space="preserve">Name: </t>
  </si>
  <si>
    <t>Title:</t>
  </si>
  <si>
    <t>COMMENTS INCLUDING MAJOR VARIANCES
(Please provide comments/reasons for variances more than ± 10%)</t>
  </si>
  <si>
    <t>COMMENTS ONLY</t>
  </si>
  <si>
    <t>Budget
Type</t>
  </si>
  <si>
    <t>FP
GROUP</t>
  </si>
  <si>
    <t>CC or NCC</t>
  </si>
  <si>
    <t>Provider G/L Code</t>
  </si>
  <si>
    <t xml:space="preserve">HP HS S7 SP </t>
  </si>
  <si>
    <t xml:space="preserve">NP ILBC2 HS ESP SS </t>
  </si>
  <si>
    <t>REVENUE</t>
  </si>
  <si>
    <t xml:space="preserve">HP HS S7 </t>
  </si>
  <si>
    <t xml:space="preserve">NP ILBC2 HS ESP </t>
  </si>
  <si>
    <t>NCC</t>
  </si>
  <si>
    <t>HP, HS</t>
  </si>
  <si>
    <t>NP ILBC2 HS</t>
  </si>
  <si>
    <t xml:space="preserve"> Vacancy Loss</t>
  </si>
  <si>
    <t xml:space="preserve">   Commercial Rent</t>
  </si>
  <si>
    <t xml:space="preserve">   Interest Earned</t>
  </si>
  <si>
    <t>HP HS</t>
  </si>
  <si>
    <t xml:space="preserve">   Laundry Revenue</t>
  </si>
  <si>
    <t xml:space="preserve">   Lease Revenue</t>
  </si>
  <si>
    <t xml:space="preserve">   Parking Revenue</t>
  </si>
  <si>
    <t xml:space="preserve">   Other Revenue</t>
  </si>
  <si>
    <t xml:space="preserve">   Building Manager Rents</t>
  </si>
  <si>
    <t>ESP</t>
  </si>
  <si>
    <t>HP</t>
  </si>
  <si>
    <t>NP ILBC2</t>
  </si>
  <si>
    <t xml:space="preserve">   Space Rental</t>
  </si>
  <si>
    <t>NP ILBC2 HS ESP SS</t>
  </si>
  <si>
    <t>Sum1</t>
  </si>
  <si>
    <t xml:space="preserve">  Total Other Revenue</t>
  </si>
  <si>
    <t>HP HS S7 SP</t>
  </si>
  <si>
    <t>Sum4</t>
  </si>
  <si>
    <t>TOTAL REVENUE</t>
  </si>
  <si>
    <t>EXPENSES</t>
  </si>
  <si>
    <t>HP HS S7</t>
  </si>
  <si>
    <t xml:space="preserve">   Mortgage Payments</t>
  </si>
  <si>
    <t xml:space="preserve">HP HS SP </t>
  </si>
  <si>
    <t>NP ILBC2 HS SS(SSH only)</t>
  </si>
  <si>
    <t xml:space="preserve">   Replacement Reserve Provision</t>
  </si>
  <si>
    <t>The Replacement Reserve Provision in the Proposed Budget column is just carried over from current year budget and it's not the final approved amount.</t>
  </si>
  <si>
    <t xml:space="preserve">    Cablevision</t>
  </si>
  <si>
    <t xml:space="preserve">    Electricity</t>
  </si>
  <si>
    <t xml:space="preserve">    General Utilities</t>
  </si>
  <si>
    <t xml:space="preserve">    Heating Fuel</t>
  </si>
  <si>
    <t xml:space="preserve">    Water &amp; Sewer</t>
  </si>
  <si>
    <t>Sum5</t>
  </si>
  <si>
    <t xml:space="preserve">   Total General Utilities</t>
  </si>
  <si>
    <t>S7</t>
  </si>
  <si>
    <t>CC</t>
  </si>
  <si>
    <t xml:space="preserve">   Insurance Premiums</t>
  </si>
  <si>
    <t xml:space="preserve">   Waste Removal</t>
  </si>
  <si>
    <t xml:space="preserve">   Property Taxes</t>
  </si>
  <si>
    <t xml:space="preserve">     Building Staff Salaries and benefits</t>
  </si>
  <si>
    <t xml:space="preserve">     Administration</t>
  </si>
  <si>
    <t xml:space="preserve">     Bank Service Charges</t>
  </si>
  <si>
    <t xml:space="preserve">     Internet</t>
  </si>
  <si>
    <t xml:space="preserve">     Telephone</t>
  </si>
  <si>
    <t xml:space="preserve">     Legal</t>
  </si>
  <si>
    <t xml:space="preserve">     Memberships &amp; Dues</t>
  </si>
  <si>
    <t>Sum7</t>
  </si>
  <si>
    <t xml:space="preserve">    Total Administration excl Salaries and Audit</t>
  </si>
  <si>
    <t xml:space="preserve">    Audit</t>
  </si>
  <si>
    <t>Sum8</t>
  </si>
  <si>
    <t xml:space="preserve">   Total Administration</t>
  </si>
  <si>
    <t xml:space="preserve">    Maintenance Labour and benefits</t>
  </si>
  <si>
    <t xml:space="preserve">     Exterior Building Maintenance</t>
  </si>
  <si>
    <t xml:space="preserve">     General Maintenance</t>
  </si>
  <si>
    <t xml:space="preserve">     Grounds Maintenance</t>
  </si>
  <si>
    <t xml:space="preserve">     Snow Removal/Salting</t>
  </si>
  <si>
    <t xml:space="preserve">     Interior Building Maintenance</t>
  </si>
  <si>
    <t xml:space="preserve">     Service Contracts</t>
  </si>
  <si>
    <t>Sum9</t>
  </si>
  <si>
    <t xml:space="preserve">    Total Maintenance excl Salaries</t>
  </si>
  <si>
    <t>Sum10</t>
  </si>
  <si>
    <t xml:space="preserve">   Total Maintenance</t>
  </si>
  <si>
    <t>Sum11</t>
  </si>
  <si>
    <t xml:space="preserve">   Total Operating</t>
  </si>
  <si>
    <t>Sum14</t>
  </si>
  <si>
    <t>TOTAL EXPENSES</t>
  </si>
  <si>
    <t>PUPM</t>
  </si>
  <si>
    <t>TOTAL EXPENSES PER UNIT PER MONTH</t>
  </si>
  <si>
    <t>NS(D)</t>
  </si>
  <si>
    <t xml:space="preserve">NET SURPLUS(DEFICIT) </t>
  </si>
  <si>
    <t>Year 1</t>
  </si>
  <si>
    <t>Year 2</t>
  </si>
  <si>
    <t>Year 3</t>
  </si>
  <si>
    <t>Year 4</t>
  </si>
  <si>
    <t>Year 5</t>
  </si>
  <si>
    <t>Year 6</t>
  </si>
  <si>
    <t xml:space="preserve"> Tenant Rent Revenue </t>
  </si>
  <si>
    <t>Month</t>
  </si>
  <si>
    <t>Rent</t>
  </si>
  <si>
    <t>Studio</t>
  </si>
  <si>
    <t># Units</t>
  </si>
  <si>
    <t>Monthly Rent</t>
  </si>
  <si>
    <t>1 Bedroom</t>
  </si>
  <si>
    <t>2 Bedroom</t>
  </si>
  <si>
    <t>3 Bedroom</t>
  </si>
  <si>
    <t>Total</t>
  </si>
  <si>
    <t>Annual Rent</t>
  </si>
  <si>
    <t>Indigenous Housing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</si>
</sst>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Red]\(0%\)"/>
    <numFmt numFmtId="165" formatCode="#,##0;\(#,##0\)"/>
    <numFmt numFmtId="166"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color rgb="FF000000"/>
      <name val="Tahoma"/>
      <family val="2"/>
    </font>
    <font>
      <u/>
      <sz val="11"/>
      <color theme="10"/>
      <name val="Calibri"/>
      <family val="2"/>
      <scheme val="minor"/>
    </font>
    <font>
      <sz val="11"/>
      <name val="Calibri"/>
      <family val="2"/>
      <scheme val="minor"/>
    </font>
    <font>
      <sz val="11"/>
      <color rgb="FF0070C0"/>
      <name val="Calibri"/>
      <family val="2"/>
      <scheme val="minor"/>
    </font>
    <font>
      <i/>
      <u/>
      <sz val="11"/>
      <color theme="1"/>
      <name val="Calibri"/>
      <family val="2"/>
      <scheme val="minor"/>
    </font>
    <font>
      <u/>
      <sz val="11"/>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s>
  <cellStyleXfs count="5">
    <xf numFmtId="0" fontId="0" fillId="0" borderId="0"/>
    <xf numFmtId="0" fontId="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34">
    <xf numFmtId="0" fontId="0" fillId="0" borderId="0" xfId="0"/>
    <xf numFmtId="0" fontId="2" fillId="0" borderId="16" xfId="0" applyFont="1" applyFill="1" applyBorder="1" applyAlignment="1" applyProtection="1">
      <alignment horizontal="center" vertical="center" wrapText="1"/>
      <protection hidden="1"/>
    </xf>
    <xf numFmtId="0" fontId="0" fillId="0" borderId="0" xfId="0" applyNumberFormat="1" applyFont="1" applyFill="1"/>
    <xf numFmtId="0" fontId="0" fillId="0" borderId="0" xfId="0" applyNumberFormat="1" applyFill="1"/>
    <xf numFmtId="0" fontId="0" fillId="0" borderId="0" xfId="0" applyFill="1" applyBorder="1"/>
    <xf numFmtId="0" fontId="0" fillId="0" borderId="0" xfId="0" applyFill="1"/>
    <xf numFmtId="0" fontId="0" fillId="0" borderId="0" xfId="0" applyNumberFormat="1" applyFill="1" applyProtection="1">
      <protection locked="0" hidden="1"/>
    </xf>
    <xf numFmtId="1" fontId="0" fillId="0" borderId="0" xfId="0" applyNumberFormat="1" applyFont="1" applyFill="1" applyProtection="1">
      <protection locked="0" hidden="1"/>
    </xf>
    <xf numFmtId="1" fontId="0" fillId="0" borderId="0" xfId="0" applyNumberFormat="1" applyFont="1" applyFill="1"/>
    <xf numFmtId="1" fontId="0" fillId="0" borderId="0" xfId="0" applyNumberFormat="1" applyFont="1" applyFill="1" applyProtection="1">
      <protection hidden="1"/>
    </xf>
    <xf numFmtId="1" fontId="0" fillId="0" borderId="0" xfId="0" applyNumberFormat="1" applyFill="1"/>
    <xf numFmtId="0" fontId="0" fillId="0" borderId="0" xfId="0" applyFont="1" applyFill="1" applyProtection="1">
      <protection locked="0" hidden="1"/>
    </xf>
    <xf numFmtId="1" fontId="0" fillId="0" borderId="0" xfId="0" applyNumberFormat="1" applyFill="1" applyProtection="1">
      <protection locked="0" hidden="1"/>
    </xf>
    <xf numFmtId="1" fontId="2" fillId="0" borderId="0" xfId="1" applyNumberFormat="1" applyFont="1" applyFill="1" applyProtection="1">
      <protection locked="0" hidden="1"/>
    </xf>
    <xf numFmtId="49" fontId="2" fillId="0" borderId="0" xfId="0" applyNumberFormat="1" applyFont="1" applyFill="1" applyProtection="1">
      <protection locked="0" hidden="1"/>
    </xf>
    <xf numFmtId="1" fontId="2" fillId="0" borderId="0" xfId="0" applyNumberFormat="1" applyFont="1" applyFill="1"/>
    <xf numFmtId="0" fontId="0" fillId="0" borderId="0" xfId="0" applyFill="1" applyProtection="1">
      <protection locked="0" hidden="1"/>
    </xf>
    <xf numFmtId="0" fontId="0" fillId="0" borderId="0" xfId="0" applyFill="1" applyBorder="1" applyAlignment="1" applyProtection="1">
      <alignment wrapText="1"/>
      <protection locked="0" hidden="1"/>
    </xf>
    <xf numFmtId="166" fontId="0" fillId="0" borderId="2" xfId="2" applyNumberFormat="1" applyFont="1" applyFill="1" applyBorder="1" applyProtection="1">
      <protection locked="0" hidden="1"/>
    </xf>
    <xf numFmtId="165" fontId="6" fillId="0" borderId="2" xfId="2" applyNumberFormat="1" applyFont="1" applyFill="1" applyBorder="1" applyAlignment="1" applyProtection="1">
      <alignment horizontal="right"/>
      <protection hidden="1"/>
    </xf>
    <xf numFmtId="165" fontId="0" fillId="0" borderId="2" xfId="2" applyNumberFormat="1" applyFont="1" applyFill="1" applyBorder="1" applyAlignment="1" applyProtection="1">
      <alignment horizontal="right"/>
      <protection hidden="1"/>
    </xf>
    <xf numFmtId="165" fontId="5" fillId="0" borderId="2" xfId="2" applyNumberFormat="1" applyFont="1" applyFill="1" applyBorder="1" applyAlignment="1" applyProtection="1">
      <alignment horizontal="right"/>
      <protection hidden="1"/>
    </xf>
    <xf numFmtId="165" fontId="2" fillId="0" borderId="2" xfId="1" applyNumberFormat="1" applyFont="1" applyFill="1" applyBorder="1" applyAlignment="1" applyProtection="1">
      <alignment horizontal="right"/>
    </xf>
    <xf numFmtId="165" fontId="2" fillId="0" borderId="2" xfId="2" applyNumberFormat="1" applyFont="1" applyFill="1" applyBorder="1" applyAlignment="1" applyProtection="1">
      <alignment horizontal="right"/>
    </xf>
    <xf numFmtId="165" fontId="1" fillId="0" borderId="2" xfId="2" applyNumberFormat="1" applyFont="1" applyFill="1" applyBorder="1" applyAlignment="1" applyProtection="1">
      <alignment horizontal="right"/>
      <protection hidden="1"/>
    </xf>
    <xf numFmtId="165" fontId="2" fillId="0" borderId="2" xfId="2" applyNumberFormat="1" applyFont="1" applyFill="1" applyBorder="1" applyProtection="1">
      <protection hidden="1"/>
    </xf>
    <xf numFmtId="0" fontId="0" fillId="0" borderId="0" xfId="0" applyFont="1" applyFill="1"/>
    <xf numFmtId="0" fontId="2" fillId="0" borderId="0" xfId="0" applyFont="1" applyFill="1" applyProtection="1">
      <protection locked="0" hidden="1"/>
    </xf>
    <xf numFmtId="0" fontId="4" fillId="0" borderId="1" xfId="4" applyFill="1" applyBorder="1" applyAlignment="1" applyProtection="1">
      <alignment wrapText="1"/>
      <protection locked="0" hidden="1"/>
    </xf>
    <xf numFmtId="0" fontId="2" fillId="0" borderId="2" xfId="0" applyFont="1" applyFill="1" applyBorder="1" applyProtection="1">
      <protection hidden="1"/>
    </xf>
    <xf numFmtId="0" fontId="2" fillId="0" borderId="3" xfId="0" applyFont="1" applyFill="1" applyBorder="1" applyProtection="1">
      <protection hidden="1"/>
    </xf>
    <xf numFmtId="0" fontId="2" fillId="0" borderId="4" xfId="0" applyFont="1" applyFill="1" applyBorder="1" applyProtection="1">
      <protection hidden="1"/>
    </xf>
    <xf numFmtId="0" fontId="2" fillId="0" borderId="4" xfId="0" applyFont="1" applyFill="1" applyBorder="1" applyAlignment="1" applyProtection="1">
      <alignment wrapText="1"/>
      <protection hidden="1"/>
    </xf>
    <xf numFmtId="0" fontId="4" fillId="0" borderId="0" xfId="4" applyFill="1" applyAlignment="1" applyProtection="1">
      <alignment wrapText="1"/>
      <protection locked="0" hidden="1"/>
    </xf>
    <xf numFmtId="0" fontId="0" fillId="0" borderId="0" xfId="0" applyFont="1" applyFill="1" applyAlignment="1" applyProtection="1">
      <alignment wrapText="1"/>
      <protection hidden="1"/>
    </xf>
    <xf numFmtId="0" fontId="2" fillId="0" borderId="7" xfId="0" applyFont="1" applyFill="1" applyBorder="1" applyProtection="1">
      <protection locked="0" hidden="1"/>
    </xf>
    <xf numFmtId="0" fontId="2" fillId="0" borderId="1" xfId="0" applyFont="1" applyFill="1" applyBorder="1" applyProtection="1">
      <protection hidden="1"/>
    </xf>
    <xf numFmtId="0" fontId="0" fillId="0" borderId="8" xfId="0" applyFont="1" applyFill="1" applyBorder="1" applyAlignment="1" applyProtection="1">
      <alignment horizontal="left"/>
      <protection locked="0" hidden="1"/>
    </xf>
    <xf numFmtId="2" fontId="2" fillId="0" borderId="2" xfId="3" applyNumberFormat="1" applyFont="1" applyFill="1" applyBorder="1" applyAlignment="1" applyProtection="1">
      <alignment horizontal="left"/>
      <protection hidden="1"/>
    </xf>
    <xf numFmtId="0" fontId="2" fillId="0" borderId="3" xfId="0" applyFont="1" applyFill="1" applyBorder="1" applyAlignment="1" applyProtection="1">
      <alignment horizontal="left"/>
      <protection hidden="1"/>
    </xf>
    <xf numFmtId="0" fontId="0" fillId="0" borderId="3" xfId="0" applyFont="1" applyFill="1" applyBorder="1" applyAlignment="1" applyProtection="1">
      <alignment horizontal="center"/>
      <protection locked="0" hidden="1"/>
    </xf>
    <xf numFmtId="2" fontId="2" fillId="0" borderId="2" xfId="0" applyNumberFormat="1" applyFont="1" applyFill="1" applyBorder="1" applyAlignment="1" applyProtection="1">
      <alignment horizontal="left"/>
      <protection hidden="1"/>
    </xf>
    <xf numFmtId="0" fontId="0" fillId="0" borderId="11" xfId="0" applyFill="1" applyBorder="1" applyProtection="1">
      <protection hidden="1"/>
    </xf>
    <xf numFmtId="0" fontId="2" fillId="0" borderId="2" xfId="0" applyFont="1" applyFill="1" applyBorder="1" applyAlignment="1" applyProtection="1">
      <alignment horizontal="left"/>
      <protection hidden="1"/>
    </xf>
    <xf numFmtId="0" fontId="0" fillId="0" borderId="11" xfId="0" applyFont="1" applyFill="1" applyBorder="1" applyProtection="1">
      <protection locked="0" hidden="1"/>
    </xf>
    <xf numFmtId="0" fontId="0" fillId="0" borderId="3" xfId="0" applyFont="1" applyFill="1" applyBorder="1" applyProtection="1">
      <protection locked="0" hidden="1"/>
    </xf>
    <xf numFmtId="0" fontId="0" fillId="0" borderId="14" xfId="0" applyFont="1" applyFill="1" applyBorder="1" applyAlignment="1" applyProtection="1">
      <alignment wrapText="1"/>
      <protection locked="0" hidden="1"/>
    </xf>
    <xf numFmtId="0" fontId="0" fillId="0" borderId="14" xfId="0" applyFill="1" applyBorder="1" applyAlignment="1" applyProtection="1">
      <alignment wrapText="1"/>
      <protection hidden="1"/>
    </xf>
    <xf numFmtId="0" fontId="0" fillId="0" borderId="13" xfId="0" applyFont="1" applyFill="1" applyBorder="1" applyProtection="1">
      <protection hidden="1"/>
    </xf>
    <xf numFmtId="0" fontId="0" fillId="0" borderId="0" xfId="0" applyFont="1" applyFill="1" applyProtection="1">
      <protection hidden="1"/>
    </xf>
    <xf numFmtId="0" fontId="0" fillId="0" borderId="6" xfId="0" applyFont="1" applyFill="1" applyBorder="1" applyProtection="1">
      <protection hidden="1"/>
    </xf>
    <xf numFmtId="0" fontId="0" fillId="0" borderId="9" xfId="0" applyFont="1" applyFill="1" applyBorder="1" applyProtection="1">
      <protection hidden="1"/>
    </xf>
    <xf numFmtId="0" fontId="2" fillId="0" borderId="2" xfId="0" applyFont="1" applyFill="1" applyBorder="1" applyAlignment="1">
      <alignment wrapText="1"/>
    </xf>
    <xf numFmtId="0" fontId="2" fillId="0" borderId="12" xfId="0" applyFont="1" applyFill="1" applyBorder="1" applyAlignment="1" applyProtection="1">
      <alignment horizontal="center" vertical="center" wrapText="1"/>
      <protection hidden="1"/>
    </xf>
    <xf numFmtId="0" fontId="0" fillId="0" borderId="0" xfId="0" applyNumberFormat="1" applyFont="1" applyFill="1" applyProtection="1">
      <protection locked="0" hidden="1"/>
    </xf>
    <xf numFmtId="49" fontId="2" fillId="0" borderId="2" xfId="0" applyNumberFormat="1" applyFont="1" applyFill="1" applyBorder="1" applyProtection="1">
      <protection hidden="1"/>
    </xf>
    <xf numFmtId="165" fontId="0" fillId="0" borderId="2" xfId="2" applyNumberFormat="1" applyFont="1" applyFill="1" applyBorder="1" applyProtection="1">
      <protection locked="0" hidden="1"/>
    </xf>
    <xf numFmtId="164" fontId="0" fillId="0" borderId="2" xfId="3" applyNumberFormat="1" applyFont="1" applyFill="1" applyBorder="1" applyProtection="1">
      <protection locked="0" hidden="1"/>
    </xf>
    <xf numFmtId="10" fontId="0" fillId="0" borderId="2" xfId="0" applyNumberFormat="1" applyFont="1" applyFill="1" applyBorder="1" applyAlignment="1" applyProtection="1">
      <alignment wrapText="1"/>
      <protection locked="0" hidden="1"/>
    </xf>
    <xf numFmtId="10" fontId="0" fillId="0" borderId="2" xfId="0" applyNumberFormat="1" applyFont="1" applyFill="1" applyBorder="1" applyAlignment="1" applyProtection="1">
      <alignment wrapText="1"/>
      <protection hidden="1"/>
    </xf>
    <xf numFmtId="0" fontId="0" fillId="0" borderId="0" xfId="0" applyNumberFormat="1" applyFont="1" applyFill="1" applyProtection="1">
      <protection locked="0"/>
    </xf>
    <xf numFmtId="0" fontId="0" fillId="0" borderId="2" xfId="0" applyNumberFormat="1" applyFill="1" applyBorder="1" applyAlignment="1" applyProtection="1">
      <alignment wrapText="1"/>
      <protection hidden="1"/>
    </xf>
    <xf numFmtId="165" fontId="5" fillId="0" borderId="2" xfId="2" applyNumberFormat="1" applyFont="1" applyFill="1" applyBorder="1" applyAlignment="1" applyProtection="1">
      <alignment horizontal="right"/>
      <protection locked="0"/>
    </xf>
    <xf numFmtId="165" fontId="0" fillId="0" borderId="2" xfId="0" applyNumberFormat="1" applyFont="1" applyFill="1" applyBorder="1" applyAlignment="1" applyProtection="1">
      <alignment horizontal="right"/>
      <protection locked="0"/>
    </xf>
    <xf numFmtId="165" fontId="0" fillId="0" borderId="2" xfId="2" applyNumberFormat="1" applyFont="1" applyFill="1" applyBorder="1" applyAlignment="1" applyProtection="1">
      <alignment horizontal="right"/>
    </xf>
    <xf numFmtId="164" fontId="0" fillId="0" borderId="2" xfId="3" applyNumberFormat="1" applyFont="1" applyFill="1" applyBorder="1" applyAlignment="1" applyProtection="1">
      <alignment horizontal="right"/>
    </xf>
    <xf numFmtId="0" fontId="0" fillId="0" borderId="2" xfId="0" applyFill="1" applyBorder="1" applyAlignment="1" applyProtection="1">
      <alignment wrapText="1"/>
      <protection locked="0"/>
    </xf>
    <xf numFmtId="0" fontId="0" fillId="0" borderId="2" xfId="0" applyFill="1" applyBorder="1" applyAlignment="1" applyProtection="1">
      <alignment wrapText="1"/>
      <protection hidden="1"/>
    </xf>
    <xf numFmtId="11" fontId="0" fillId="0" borderId="2" xfId="0" applyNumberFormat="1" applyFill="1" applyBorder="1" applyAlignment="1" applyProtection="1">
      <alignment wrapText="1"/>
      <protection hidden="1"/>
    </xf>
    <xf numFmtId="0" fontId="0" fillId="0" borderId="2" xfId="0" applyNumberFormat="1" applyFill="1" applyBorder="1" applyProtection="1">
      <protection hidden="1"/>
    </xf>
    <xf numFmtId="0" fontId="0" fillId="0" borderId="2" xfId="0" applyFont="1" applyFill="1" applyBorder="1" applyAlignment="1" applyProtection="1">
      <alignment wrapText="1"/>
      <protection locked="0"/>
    </xf>
    <xf numFmtId="0" fontId="0" fillId="0" borderId="2" xfId="0" applyFont="1" applyFill="1" applyBorder="1" applyAlignment="1" applyProtection="1">
      <alignment wrapText="1"/>
      <protection hidden="1"/>
    </xf>
    <xf numFmtId="0" fontId="0" fillId="0" borderId="0" xfId="1" applyNumberFormat="1" applyFont="1" applyFill="1" applyProtection="1">
      <protection locked="0" hidden="1"/>
    </xf>
    <xf numFmtId="0" fontId="0" fillId="0" borderId="0" xfId="1" applyNumberFormat="1" applyFont="1" applyFill="1" applyProtection="1">
      <protection locked="0"/>
    </xf>
    <xf numFmtId="165" fontId="0" fillId="0" borderId="2" xfId="2" applyNumberFormat="1" applyFont="1" applyFill="1" applyBorder="1" applyAlignment="1" applyProtection="1">
      <alignment horizontal="right"/>
      <protection locked="0"/>
    </xf>
    <xf numFmtId="0" fontId="0" fillId="0" borderId="2" xfId="1" applyFont="1" applyFill="1" applyBorder="1" applyAlignment="1" applyProtection="1">
      <alignment wrapText="1"/>
      <protection locked="0"/>
    </xf>
    <xf numFmtId="0" fontId="0" fillId="0" borderId="2" xfId="1" applyFont="1" applyFill="1" applyBorder="1" applyAlignment="1" applyProtection="1">
      <alignment wrapText="1"/>
      <protection hidden="1"/>
    </xf>
    <xf numFmtId="0" fontId="0" fillId="0" borderId="0" xfId="1" applyFont="1" applyFill="1" applyProtection="1">
      <protection locked="0" hidden="1"/>
    </xf>
    <xf numFmtId="165" fontId="0" fillId="0" borderId="2" xfId="0" applyNumberFormat="1" applyFont="1" applyFill="1" applyBorder="1" applyProtection="1">
      <protection locked="0"/>
    </xf>
    <xf numFmtId="165" fontId="0" fillId="0" borderId="2" xfId="2" applyNumberFormat="1" applyFont="1" applyFill="1" applyBorder="1" applyProtection="1"/>
    <xf numFmtId="0" fontId="2" fillId="0" borderId="0" xfId="1" applyFont="1" applyFill="1"/>
    <xf numFmtId="0" fontId="2" fillId="0" borderId="0" xfId="1" applyNumberFormat="1" applyFont="1" applyFill="1" applyProtection="1">
      <protection locked="0" hidden="1"/>
    </xf>
    <xf numFmtId="49" fontId="2" fillId="0" borderId="2" xfId="1" applyNumberFormat="1" applyFont="1" applyFill="1" applyBorder="1" applyProtection="1">
      <protection hidden="1"/>
    </xf>
    <xf numFmtId="164" fontId="2" fillId="0" borderId="2" xfId="3" applyNumberFormat="1" applyFont="1" applyFill="1" applyBorder="1" applyAlignment="1" applyProtection="1">
      <alignment horizontal="right"/>
    </xf>
    <xf numFmtId="0" fontId="2" fillId="0" borderId="2" xfId="1" applyFont="1" applyFill="1" applyBorder="1" applyAlignment="1" applyProtection="1">
      <alignment wrapText="1"/>
      <protection locked="0"/>
    </xf>
    <xf numFmtId="0" fontId="2" fillId="0" borderId="2" xfId="1" applyFont="1" applyFill="1" applyBorder="1" applyAlignment="1" applyProtection="1">
      <alignment wrapText="1"/>
      <protection hidden="1"/>
    </xf>
    <xf numFmtId="0" fontId="2" fillId="0" borderId="0" xfId="1" applyFont="1" applyFill="1" applyProtection="1">
      <protection locked="0" hidden="1"/>
    </xf>
    <xf numFmtId="0" fontId="2" fillId="0" borderId="0" xfId="0" applyFont="1" applyFill="1"/>
    <xf numFmtId="0" fontId="7" fillId="0" borderId="2" xfId="0" applyFont="1" applyFill="1" applyBorder="1" applyAlignment="1" applyProtection="1">
      <alignment wrapText="1"/>
      <protection locked="0"/>
    </xf>
    <xf numFmtId="0" fontId="7" fillId="0" borderId="2" xfId="0" applyFont="1" applyFill="1" applyBorder="1" applyAlignment="1" applyProtection="1">
      <alignment wrapText="1"/>
      <protection hidden="1"/>
    </xf>
    <xf numFmtId="0" fontId="7" fillId="0" borderId="0" xfId="0" applyFont="1" applyFill="1" applyProtection="1">
      <protection locked="0" hidden="1"/>
    </xf>
    <xf numFmtId="165" fontId="0" fillId="0" borderId="2" xfId="0" applyNumberFormat="1" applyFont="1" applyFill="1" applyBorder="1" applyAlignment="1" applyProtection="1">
      <alignment horizontal="right"/>
      <protection hidden="1"/>
    </xf>
    <xf numFmtId="165" fontId="0" fillId="0" borderId="2" xfId="0" applyNumberFormat="1" applyFont="1" applyFill="1" applyBorder="1" applyAlignment="1" applyProtection="1">
      <alignment horizontal="right"/>
    </xf>
    <xf numFmtId="1" fontId="0" fillId="0" borderId="0" xfId="0" applyNumberFormat="1" applyFont="1" applyFill="1" applyProtection="1">
      <protection locked="0"/>
    </xf>
    <xf numFmtId="0" fontId="5" fillId="0" borderId="0" xfId="0" applyFont="1" applyFill="1"/>
    <xf numFmtId="1" fontId="2" fillId="0" borderId="2" xfId="1" applyNumberFormat="1" applyFont="1" applyFill="1" applyBorder="1" applyProtection="1">
      <protection hidden="1"/>
    </xf>
    <xf numFmtId="165" fontId="2" fillId="0" borderId="2" xfId="0" applyNumberFormat="1" applyFont="1" applyFill="1" applyBorder="1" applyAlignment="1" applyProtection="1">
      <alignment horizontal="right"/>
    </xf>
    <xf numFmtId="0" fontId="8" fillId="0" borderId="2" xfId="0" applyFont="1" applyFill="1" applyBorder="1" applyAlignment="1" applyProtection="1">
      <alignment wrapText="1"/>
      <protection hidden="1"/>
    </xf>
    <xf numFmtId="0" fontId="2" fillId="0" borderId="2" xfId="0" applyNumberFormat="1" applyFont="1" applyFill="1" applyBorder="1" applyAlignment="1" applyProtection="1">
      <alignment wrapText="1"/>
    </xf>
    <xf numFmtId="0" fontId="2" fillId="0" borderId="2" xfId="0" applyFont="1" applyFill="1" applyBorder="1" applyAlignment="1" applyProtection="1">
      <alignment wrapText="1"/>
      <protection locked="0"/>
    </xf>
    <xf numFmtId="0" fontId="2" fillId="0" borderId="2" xfId="0" applyFont="1" applyFill="1" applyBorder="1" applyAlignment="1" applyProtection="1">
      <alignment wrapText="1"/>
      <protection hidden="1"/>
    </xf>
    <xf numFmtId="49" fontId="2" fillId="0" borderId="2" xfId="0" applyNumberFormat="1" applyFont="1" applyFill="1" applyBorder="1" applyAlignment="1" applyProtection="1">
      <alignment wrapText="1"/>
      <protection hidden="1"/>
    </xf>
    <xf numFmtId="165" fontId="2" fillId="0" borderId="2" xfId="2" applyNumberFormat="1" applyFont="1" applyFill="1" applyBorder="1" applyProtection="1"/>
    <xf numFmtId="164" fontId="2" fillId="0" borderId="2" xfId="3" applyNumberFormat="1" applyFont="1" applyFill="1" applyBorder="1" applyProtection="1"/>
    <xf numFmtId="164" fontId="0" fillId="0" borderId="0" xfId="3" applyNumberFormat="1" applyFont="1" applyFill="1" applyProtection="1">
      <protection locked="0" hidden="1"/>
    </xf>
    <xf numFmtId="0" fontId="0" fillId="0" borderId="0" xfId="0" applyFont="1" applyFill="1" applyAlignment="1" applyProtection="1">
      <alignment wrapText="1"/>
      <protection locked="0" hidden="1"/>
    </xf>
    <xf numFmtId="9" fontId="0" fillId="0" borderId="0" xfId="3" applyFont="1" applyFill="1" applyProtection="1">
      <protection locked="0" hidden="1"/>
    </xf>
    <xf numFmtId="0" fontId="2" fillId="0" borderId="7" xfId="0" applyFont="1" applyFill="1" applyBorder="1" applyProtection="1">
      <protection hidden="1"/>
    </xf>
    <xf numFmtId="0" fontId="2" fillId="0" borderId="4" xfId="0" applyFont="1" applyFill="1" applyBorder="1" applyAlignment="1" applyProtection="1">
      <alignment horizontal="right"/>
      <protection locked="0" hidden="1"/>
    </xf>
    <xf numFmtId="0" fontId="2" fillId="0" borderId="9" xfId="0" applyFont="1" applyFill="1" applyBorder="1" applyAlignment="1" applyProtection="1">
      <alignment horizontal="right"/>
      <protection locked="0" hidden="1"/>
    </xf>
    <xf numFmtId="0" fontId="0" fillId="0" borderId="5" xfId="0" applyFont="1" applyFill="1" applyBorder="1" applyAlignment="1" applyProtection="1">
      <alignment horizontal="center"/>
      <protection locked="0" hidden="1"/>
    </xf>
    <xf numFmtId="0" fontId="2" fillId="0" borderId="5" xfId="0" applyFont="1" applyFill="1" applyBorder="1" applyAlignment="1" applyProtection="1">
      <alignment horizontal="right"/>
      <protection locked="0" hidden="1"/>
    </xf>
    <xf numFmtId="2" fontId="2" fillId="0" borderId="5" xfId="0" applyNumberFormat="1" applyFont="1" applyFill="1" applyBorder="1" applyAlignment="1" applyProtection="1">
      <alignment horizontal="left"/>
      <protection hidden="1"/>
    </xf>
    <xf numFmtId="0" fontId="0" fillId="0" borderId="15" xfId="0" applyFont="1" applyFill="1" applyBorder="1" applyProtection="1">
      <protection hidden="1"/>
    </xf>
    <xf numFmtId="0" fontId="2" fillId="0" borderId="2" xfId="0" applyFont="1" applyFill="1" applyBorder="1" applyAlignment="1" applyProtection="1">
      <alignment horizontal="right"/>
      <protection hidden="1"/>
    </xf>
    <xf numFmtId="0" fontId="2" fillId="0" borderId="3" xfId="0" applyFont="1" applyFill="1" applyBorder="1" applyAlignment="1" applyProtection="1">
      <alignment horizontal="right"/>
      <protection hidden="1"/>
    </xf>
    <xf numFmtId="0" fontId="0" fillId="0" borderId="5" xfId="0" applyFont="1" applyFill="1" applyBorder="1"/>
    <xf numFmtId="0" fontId="2" fillId="0" borderId="5" xfId="0" applyFont="1" applyFill="1" applyBorder="1" applyProtection="1">
      <protection locked="0" hidden="1"/>
    </xf>
    <xf numFmtId="0" fontId="2" fillId="0" borderId="18" xfId="0" applyFont="1" applyFill="1" applyBorder="1" applyProtection="1">
      <protection locked="0" hidden="1"/>
    </xf>
    <xf numFmtId="0" fontId="2" fillId="0" borderId="15" xfId="0" applyFont="1" applyFill="1" applyBorder="1" applyProtection="1">
      <protection hidden="1"/>
    </xf>
    <xf numFmtId="164" fontId="0" fillId="0" borderId="5" xfId="3" applyNumberFormat="1" applyFont="1" applyFill="1" applyBorder="1" applyAlignment="1" applyProtection="1">
      <alignment horizontal="center"/>
      <protection locked="0" hidden="1"/>
    </xf>
    <xf numFmtId="0" fontId="0" fillId="0" borderId="5" xfId="0" applyFont="1" applyFill="1" applyBorder="1" applyProtection="1">
      <protection locked="0" hidden="1"/>
    </xf>
    <xf numFmtId="0" fontId="0" fillId="0" borderId="3" xfId="0" applyFill="1" applyBorder="1"/>
    <xf numFmtId="0" fontId="0" fillId="0" borderId="2" xfId="0" applyFont="1" applyFill="1" applyBorder="1" applyProtection="1">
      <protection locked="0" hidden="1"/>
    </xf>
    <xf numFmtId="0" fontId="0" fillId="0" borderId="3" xfId="0" applyFont="1" applyFill="1" applyBorder="1" applyProtection="1">
      <protection hidden="1"/>
    </xf>
    <xf numFmtId="164" fontId="0" fillId="0" borderId="3" xfId="3" applyNumberFormat="1" applyFont="1" applyFill="1" applyBorder="1" applyProtection="1">
      <protection locked="0" hidden="1"/>
    </xf>
    <xf numFmtId="0" fontId="0" fillId="0" borderId="14" xfId="0" applyFont="1" applyFill="1" applyBorder="1" applyAlignment="1" applyProtection="1">
      <alignment wrapText="1"/>
      <protection hidden="1"/>
    </xf>
    <xf numFmtId="0" fontId="0" fillId="0" borderId="17"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left"/>
      <protection hidden="1"/>
    </xf>
    <xf numFmtId="0" fontId="2" fillId="0" borderId="5" xfId="0" applyFont="1" applyFill="1" applyBorder="1" applyAlignment="1" applyProtection="1">
      <alignment horizontal="left"/>
      <protection hidden="1"/>
    </xf>
    <xf numFmtId="0" fontId="2" fillId="0" borderId="4" xfId="0" applyFont="1" applyFill="1" applyBorder="1" applyAlignment="1" applyProtection="1">
      <alignment horizontal="right"/>
      <protection locked="0" hidden="1"/>
    </xf>
    <xf numFmtId="0" fontId="2" fillId="0" borderId="9" xfId="0" applyFont="1" applyFill="1" applyBorder="1" applyAlignment="1" applyProtection="1">
      <alignment horizontal="right"/>
      <protection locked="0" hidden="1"/>
    </xf>
    <xf numFmtId="0" fontId="0" fillId="0" borderId="5" xfId="0" applyFont="1" applyFill="1" applyBorder="1" applyAlignment="1" applyProtection="1">
      <protection locked="0" hidden="1"/>
    </xf>
    <xf numFmtId="0" fontId="0" fillId="0" borderId="10" xfId="0" applyFont="1" applyFill="1" applyBorder="1" applyAlignment="1" applyProtection="1">
      <alignment wrapText="1"/>
      <protection locked="0" hidden="1"/>
    </xf>
  </cellXfs>
  <cellStyles count="5">
    <cellStyle name="Comma" xfId="2" builtinId="3"/>
    <cellStyle name="Hyperlink" xfId="4" builtinId="8"/>
    <cellStyle name="Normal" xfId="0" builtinId="0"/>
    <cellStyle name="Percent" xfId="3" builtinId="5"/>
    <cellStyle name="RowLevel_1" xfId="1" builtinId="1" iLevel="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oneCellAnchor>
    <xdr:from>
      <xdr:col>1</xdr:col>
      <xdr:colOff>1038225</xdr:colOff>
      <xdr:row>3</xdr:row>
      <xdr:rowOff>190500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CA" sz="1100"/>
        </a:p>
      </xdr:txBody>
    </xdr:sp>
    <xdr:clientData/>
  </xdr:oneCellAnchor>
  <mc:AlternateContent xmlns:mc="http://schemas.openxmlformats.org/markup-compatibility/2006">
    <mc:Choice xmlns:a14="http://schemas.microsoft.com/office/drawing/2010/main" Requires="a14">
      <xdr:twoCellAnchor editAs="oneCell">
        <xdr:from>
          <xdr:col>7</xdr:col>
          <xdr:colOff>0</xdr:colOff>
          <xdr:row>9</xdr:row>
          <xdr:rowOff>19050</xdr:rowOff>
        </xdr:from>
        <xdr:to>
          <xdr:col>7</xdr:col>
          <xdr:colOff>904875</xdr:colOff>
          <xdr:row>10</xdr:row>
          <xdr:rowOff>47625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19050</xdr:rowOff>
        </xdr:from>
        <xdr:to>
          <xdr:col>9</xdr:col>
          <xdr:colOff>66675</xdr:colOff>
          <xdr:row>11</xdr:row>
          <xdr:rowOff>47625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Financial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xdr:row>
          <xdr:rowOff>533400</xdr:rowOff>
        </xdr:from>
        <xdr:to>
          <xdr:col>14</xdr:col>
          <xdr:colOff>1304925</xdr:colOff>
          <xdr:row>14</xdr:row>
          <xdr:rowOff>123825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Enter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xdr:row>
          <xdr:rowOff>333375</xdr:rowOff>
        </xdr:from>
        <xdr:to>
          <xdr:col>14</xdr:col>
          <xdr:colOff>1428750</xdr:colOff>
          <xdr:row>14</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oepcke\AppData\Local\Microsoft\Windows\INetCache\Content.Outlook\JCI0R80V\Rapid%20Response%20to%20Homelessness%20Modular%20Budget%20Kaslo%2052%20uni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howard\AppData\Local\Microsoft\Windows\INetCache\Content.Outlook\4G19RADS\Rapid%20Response%20to%20Homelessness%20Modular%20Budget%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emplate Instructions"/>
      <sheetName val="Staffing Schedule - optional"/>
      <sheetName val="WTHSP Staffing Schedule"/>
      <sheetName val="header"/>
      <sheetName val="data"/>
      <sheetName val="Budget Line Item Descriptions"/>
      <sheetName val="JDE1 Upload Budg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emplate Instructions"/>
      <sheetName val="Staffing Schedule - optional"/>
      <sheetName val="WTHSP Staffing Schedule"/>
      <sheetName val="Budget1"/>
      <sheetName val="header"/>
      <sheetName val="data"/>
      <sheetName val="Budget Line Item Descriptions"/>
      <sheetName val="JDE1 Upload Budget1"/>
      <sheetName val="Rapid Response to Homelessness "/>
    </sheetNames>
    <definedNames>
      <definedName name="Audited"/>
      <definedName name="CopyProposed"/>
      <definedName name="EnterApproved"/>
      <definedName name="FinancialReview"/>
    </definedNames>
    <sheetDataSet>
      <sheetData sheetId="0"/>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6"/>
  <sheetViews>
    <sheetView tabSelected="1" topLeftCell="F1" workbookViewId="0">
      <selection activeCell="I1" sqref="I1:M1"/>
    </sheetView>
  </sheetViews>
  <sheetFormatPr defaultColWidth="9.140625" defaultRowHeight="15" outlineLevelRow="3" x14ac:dyDescent="0.25"/>
  <cols>
    <col min="1" max="1" width="14.85546875" style="26" hidden="1" customWidth="1"/>
    <col min="2" max="2" width="18" style="26" hidden="1" customWidth="1"/>
    <col min="3" max="3" width="10.28515625" style="11" hidden="1" customWidth="1"/>
    <col min="4" max="4" width="8" style="11" hidden="1" customWidth="1"/>
    <col min="5" max="5" width="8.42578125" style="11" hidden="1" customWidth="1"/>
    <col min="6" max="6" width="37.5703125" style="11" customWidth="1"/>
    <col min="7" max="9" width="14.7109375" style="11" customWidth="1"/>
    <col min="10" max="10" width="14.7109375" style="104" customWidth="1"/>
    <col min="11" max="13" width="14.7109375" style="11" customWidth="1"/>
    <col min="14" max="14" width="43.140625" style="105" hidden="1" customWidth="1"/>
    <col min="15" max="15" width="41.5703125" style="34" customWidth="1"/>
    <col min="16" max="16384" width="9.140625" style="11"/>
  </cols>
  <sheetData>
    <row r="1" spans="1:15" ht="35.25" customHeight="1" x14ac:dyDescent="0.25">
      <c r="A1" s="5" t="s">
        <v>0</v>
      </c>
      <c r="C1" s="27"/>
      <c r="D1" s="27"/>
      <c r="E1" s="28" t="s">
        <v>1</v>
      </c>
      <c r="F1" s="29" t="s">
        <v>2</v>
      </c>
      <c r="G1" s="31"/>
      <c r="H1" s="32" t="s">
        <v>3</v>
      </c>
      <c r="I1" s="128" t="s">
        <v>107</v>
      </c>
      <c r="J1" s="129"/>
      <c r="K1" s="129"/>
      <c r="L1" s="129"/>
      <c r="M1" s="129"/>
      <c r="N1" s="33"/>
    </row>
    <row r="2" spans="1:15" ht="20.100000000000001" customHeight="1" x14ac:dyDescent="0.25">
      <c r="C2" s="27"/>
      <c r="D2" s="27"/>
      <c r="E2" s="35"/>
      <c r="F2" s="29" t="s">
        <v>4</v>
      </c>
      <c r="G2" s="29"/>
      <c r="H2" s="29"/>
      <c r="I2" s="29" t="str">
        <f>IFERROR(VLOOKUP($H$10,[1]header!$A$2:$T$99999, 15, FALSE),"")</f>
        <v/>
      </c>
      <c r="J2" s="36"/>
      <c r="K2" s="37"/>
      <c r="L2" s="130"/>
      <c r="M2" s="131"/>
      <c r="N2" s="38" t="str">
        <f>IFERROR(VLOOKUP($H$10,[1]header!$A$2:$T$99999, 19, FALSE),"")</f>
        <v/>
      </c>
    </row>
    <row r="3" spans="1:15" ht="20.100000000000001" customHeight="1" x14ac:dyDescent="0.25">
      <c r="C3" s="27"/>
      <c r="D3" s="27"/>
      <c r="E3" s="35"/>
      <c r="F3" s="29"/>
      <c r="G3" s="29"/>
      <c r="H3" s="29"/>
      <c r="I3" s="30"/>
      <c r="J3" s="36"/>
      <c r="K3" s="37"/>
      <c r="L3" s="108"/>
      <c r="M3" s="109"/>
      <c r="N3" s="38"/>
    </row>
    <row r="4" spans="1:15" ht="20.100000000000001" customHeight="1" x14ac:dyDescent="0.25">
      <c r="C4" s="27"/>
      <c r="D4" s="27"/>
      <c r="E4" s="35"/>
      <c r="F4" s="29" t="s">
        <v>98</v>
      </c>
      <c r="G4" s="114" t="s">
        <v>100</v>
      </c>
      <c r="H4" s="114" t="s">
        <v>101</v>
      </c>
      <c r="I4" s="115" t="s">
        <v>106</v>
      </c>
      <c r="J4" s="31"/>
      <c r="K4" s="40"/>
      <c r="L4" s="130"/>
      <c r="M4" s="131"/>
      <c r="N4" s="41" t="str">
        <f>IFERROR(VLOOKUP($H$10,[1]header!$A$2:$T$99999, 20, FALSE),"")</f>
        <v/>
      </c>
    </row>
    <row r="5" spans="1:15" ht="20.100000000000001" customHeight="1" x14ac:dyDescent="0.25">
      <c r="C5" s="27"/>
      <c r="D5" s="27"/>
      <c r="E5" s="35"/>
      <c r="F5" s="29" t="s">
        <v>99</v>
      </c>
      <c r="G5" s="29"/>
      <c r="H5" s="29"/>
      <c r="I5" s="39"/>
      <c r="J5" s="30"/>
      <c r="K5" s="110"/>
      <c r="L5" s="111"/>
      <c r="M5" s="111"/>
      <c r="N5" s="112"/>
    </row>
    <row r="6" spans="1:15" ht="20.100000000000001" customHeight="1" x14ac:dyDescent="0.25">
      <c r="C6" s="27"/>
      <c r="D6" s="27"/>
      <c r="E6" s="35"/>
      <c r="F6" s="29" t="s">
        <v>102</v>
      </c>
      <c r="G6" s="29"/>
      <c r="H6" s="29"/>
      <c r="I6" s="39"/>
      <c r="J6" s="30"/>
      <c r="K6" s="110"/>
      <c r="L6" s="111"/>
      <c r="M6" s="111"/>
      <c r="N6" s="112"/>
    </row>
    <row r="7" spans="1:15" ht="20.100000000000001" customHeight="1" x14ac:dyDescent="0.25">
      <c r="C7" s="27"/>
      <c r="D7" s="27"/>
      <c r="E7" s="35"/>
      <c r="F7" s="29" t="s">
        <v>103</v>
      </c>
      <c r="G7" s="29"/>
      <c r="H7" s="29"/>
      <c r="I7" s="39"/>
      <c r="J7" s="30"/>
      <c r="K7" s="110"/>
      <c r="L7" s="111"/>
      <c r="M7" s="111"/>
      <c r="N7" s="112"/>
    </row>
    <row r="8" spans="1:15" ht="20.100000000000001" customHeight="1" x14ac:dyDescent="0.25">
      <c r="C8" s="27"/>
      <c r="D8" s="27"/>
      <c r="E8" s="35"/>
      <c r="F8" s="29" t="s">
        <v>104</v>
      </c>
      <c r="G8" s="29"/>
      <c r="H8" s="29"/>
      <c r="I8" s="39"/>
      <c r="J8" s="30"/>
      <c r="K8" s="110"/>
      <c r="L8" s="111"/>
      <c r="M8" s="111"/>
      <c r="N8" s="112"/>
    </row>
    <row r="9" spans="1:15" ht="20.100000000000001" customHeight="1" x14ac:dyDescent="0.25">
      <c r="C9" s="27"/>
      <c r="D9" s="27"/>
      <c r="E9" s="35"/>
      <c r="F9" s="29" t="s">
        <v>105</v>
      </c>
      <c r="G9" s="29">
        <f>SUM(G5:G8)</f>
        <v>0</v>
      </c>
      <c r="H9" s="29">
        <f>SUM(H5:H8)</f>
        <v>0</v>
      </c>
      <c r="I9" s="29">
        <f>SUM(I5:I8)</f>
        <v>0</v>
      </c>
      <c r="J9" s="39" t="str">
        <f>IFERROR(VLOOKUP($H$10,[1]header!$A$2:$O$99999,4, FALSE)+1,"")</f>
        <v/>
      </c>
      <c r="K9" s="132"/>
      <c r="L9" s="132"/>
      <c r="M9" s="132"/>
      <c r="N9" s="133"/>
      <c r="O9" s="42"/>
    </row>
    <row r="10" spans="1:15" s="121" customFormat="1" ht="25.5" customHeight="1" x14ac:dyDescent="0.25">
      <c r="A10" s="116"/>
      <c r="B10" s="116"/>
      <c r="C10" s="117"/>
      <c r="D10" s="117"/>
      <c r="E10" s="118"/>
      <c r="F10" s="119"/>
      <c r="G10" s="119"/>
      <c r="H10" s="43"/>
      <c r="I10" s="110"/>
      <c r="J10" s="120"/>
      <c r="K10" s="44" t="s">
        <v>5</v>
      </c>
      <c r="L10" s="45"/>
      <c r="M10" s="45"/>
      <c r="N10" s="46"/>
      <c r="O10" s="47"/>
    </row>
    <row r="11" spans="1:15" s="45" customFormat="1" ht="18.75" customHeight="1" thickBot="1" x14ac:dyDescent="0.3">
      <c r="A11" s="122"/>
      <c r="B11" s="122"/>
      <c r="E11" s="123"/>
      <c r="F11" s="51"/>
      <c r="G11" s="124"/>
      <c r="J11" s="125"/>
      <c r="K11" s="44" t="s">
        <v>6</v>
      </c>
      <c r="N11" s="46"/>
      <c r="O11" s="126"/>
    </row>
    <row r="12" spans="1:15" ht="27" customHeight="1" x14ac:dyDescent="0.25">
      <c r="C12" s="49"/>
      <c r="D12" s="49"/>
      <c r="E12" s="50"/>
      <c r="F12" s="113"/>
      <c r="G12" s="48" t="s">
        <v>97</v>
      </c>
      <c r="H12" s="53" t="s">
        <v>90</v>
      </c>
      <c r="I12" s="53" t="s">
        <v>91</v>
      </c>
      <c r="J12" s="53" t="s">
        <v>92</v>
      </c>
      <c r="K12" s="53" t="s">
        <v>93</v>
      </c>
      <c r="L12" s="53" t="s">
        <v>94</v>
      </c>
      <c r="M12" s="53" t="s">
        <v>95</v>
      </c>
      <c r="N12" s="1" t="s">
        <v>7</v>
      </c>
      <c r="O12" s="1" t="s">
        <v>8</v>
      </c>
    </row>
    <row r="13" spans="1:15" ht="45" x14ac:dyDescent="0.25">
      <c r="A13" s="52" t="s">
        <v>9</v>
      </c>
      <c r="B13" s="52" t="s">
        <v>10</v>
      </c>
      <c r="C13" s="29"/>
      <c r="D13" s="32" t="s">
        <v>11</v>
      </c>
      <c r="E13" s="32" t="s">
        <v>12</v>
      </c>
      <c r="F13" s="36"/>
      <c r="G13" s="107"/>
      <c r="H13" s="53"/>
      <c r="I13" s="53"/>
      <c r="J13" s="53"/>
      <c r="K13" s="53"/>
      <c r="L13" s="53"/>
      <c r="M13" s="53"/>
      <c r="N13" s="127"/>
      <c r="O13" s="127"/>
    </row>
    <row r="14" spans="1:15" x14ac:dyDescent="0.25">
      <c r="A14" s="5" t="s">
        <v>13</v>
      </c>
      <c r="B14" s="5" t="s">
        <v>14</v>
      </c>
      <c r="C14" s="54">
        <v>40000</v>
      </c>
      <c r="D14" s="54"/>
      <c r="E14" s="54"/>
      <c r="F14" s="55" t="s">
        <v>15</v>
      </c>
      <c r="G14" s="55"/>
      <c r="H14" s="56"/>
      <c r="I14" s="56"/>
      <c r="J14" s="57"/>
      <c r="K14" s="18"/>
      <c r="L14" s="18"/>
      <c r="M14" s="18"/>
      <c r="N14" s="58"/>
      <c r="O14" s="59"/>
    </row>
    <row r="15" spans="1:15" ht="15" customHeight="1" outlineLevel="1" x14ac:dyDescent="0.25">
      <c r="A15" s="5" t="s">
        <v>16</v>
      </c>
      <c r="B15" s="5" t="s">
        <v>17</v>
      </c>
      <c r="C15" s="2">
        <v>46100</v>
      </c>
      <c r="D15" s="3" t="s">
        <v>18</v>
      </c>
      <c r="E15" s="60"/>
      <c r="F15" s="61" t="s">
        <v>96</v>
      </c>
      <c r="G15" s="61">
        <f>H9</f>
        <v>0</v>
      </c>
      <c r="H15" s="63">
        <f>I9</f>
        <v>0</v>
      </c>
      <c r="I15" s="64"/>
      <c r="J15" s="65"/>
      <c r="K15" s="19"/>
      <c r="L15" s="64"/>
      <c r="M15" s="65"/>
      <c r="N15" s="66"/>
      <c r="O15" s="67"/>
    </row>
    <row r="16" spans="1:15" s="26" customFormat="1" outlineLevel="1" x14ac:dyDescent="0.25">
      <c r="A16" s="4" t="s">
        <v>19</v>
      </c>
      <c r="B16" s="4" t="s">
        <v>20</v>
      </c>
      <c r="C16" s="2">
        <v>46130</v>
      </c>
      <c r="D16" s="3" t="s">
        <v>18</v>
      </c>
      <c r="E16" s="60"/>
      <c r="F16" s="68" t="s">
        <v>21</v>
      </c>
      <c r="G16" s="68"/>
      <c r="H16" s="68"/>
      <c r="I16" s="64"/>
      <c r="J16" s="65"/>
      <c r="K16" s="20"/>
      <c r="L16" s="64"/>
      <c r="M16" s="65"/>
      <c r="N16" s="66"/>
      <c r="O16" s="67"/>
    </row>
    <row r="17" spans="1:15" outlineLevel="2" x14ac:dyDescent="0.25">
      <c r="A17" s="5" t="s">
        <v>16</v>
      </c>
      <c r="B17" s="5" t="s">
        <v>17</v>
      </c>
      <c r="C17" s="54">
        <v>48100</v>
      </c>
      <c r="D17" s="6" t="s">
        <v>18</v>
      </c>
      <c r="E17" s="60"/>
      <c r="F17" s="69" t="s">
        <v>22</v>
      </c>
      <c r="G17" s="69"/>
      <c r="H17" s="62"/>
      <c r="I17" s="64"/>
      <c r="J17" s="65"/>
      <c r="K17" s="21"/>
      <c r="L17" s="64"/>
      <c r="M17" s="65"/>
      <c r="N17" s="70"/>
      <c r="O17" s="71"/>
    </row>
    <row r="18" spans="1:15" outlineLevel="2" x14ac:dyDescent="0.25">
      <c r="A18" s="5" t="s">
        <v>13</v>
      </c>
      <c r="B18" s="5" t="s">
        <v>14</v>
      </c>
      <c r="C18" s="54">
        <v>48500</v>
      </c>
      <c r="D18" s="6" t="s">
        <v>18</v>
      </c>
      <c r="E18" s="60"/>
      <c r="F18" s="69" t="s">
        <v>23</v>
      </c>
      <c r="G18" s="69"/>
      <c r="H18" s="63"/>
      <c r="I18" s="64"/>
      <c r="J18" s="65"/>
      <c r="K18" s="20"/>
      <c r="L18" s="64"/>
      <c r="M18" s="65"/>
      <c r="N18" s="70"/>
      <c r="O18" s="71"/>
    </row>
    <row r="19" spans="1:15" outlineLevel="2" x14ac:dyDescent="0.25">
      <c r="A19" s="5" t="s">
        <v>24</v>
      </c>
      <c r="B19" s="26" t="s">
        <v>20</v>
      </c>
      <c r="C19" s="54">
        <v>48600</v>
      </c>
      <c r="D19" s="6" t="s">
        <v>18</v>
      </c>
      <c r="E19" s="60"/>
      <c r="F19" s="69" t="s">
        <v>25</v>
      </c>
      <c r="G19" s="69"/>
      <c r="H19" s="63"/>
      <c r="I19" s="64"/>
      <c r="J19" s="65"/>
      <c r="K19" s="20"/>
      <c r="L19" s="64"/>
      <c r="M19" s="65"/>
      <c r="N19" s="70"/>
      <c r="O19" s="71"/>
    </row>
    <row r="20" spans="1:15" outlineLevel="2" x14ac:dyDescent="0.25">
      <c r="A20" s="5" t="s">
        <v>16</v>
      </c>
      <c r="B20" s="5" t="s">
        <v>17</v>
      </c>
      <c r="C20" s="54">
        <v>48700</v>
      </c>
      <c r="D20" s="6" t="s">
        <v>18</v>
      </c>
      <c r="E20" s="60"/>
      <c r="F20" s="69" t="s">
        <v>26</v>
      </c>
      <c r="G20" s="69"/>
      <c r="H20" s="63"/>
      <c r="I20" s="64"/>
      <c r="J20" s="65"/>
      <c r="K20" s="20"/>
      <c r="L20" s="64"/>
      <c r="M20" s="65"/>
      <c r="N20" s="70"/>
      <c r="O20" s="71"/>
    </row>
    <row r="21" spans="1:15" outlineLevel="2" x14ac:dyDescent="0.25">
      <c r="A21" s="26" t="s">
        <v>24</v>
      </c>
      <c r="B21" s="26" t="s">
        <v>20</v>
      </c>
      <c r="C21" s="54">
        <v>48900</v>
      </c>
      <c r="D21" s="6" t="s">
        <v>18</v>
      </c>
      <c r="E21" s="60"/>
      <c r="F21" s="69" t="s">
        <v>27</v>
      </c>
      <c r="G21" s="69"/>
      <c r="H21" s="63"/>
      <c r="I21" s="64"/>
      <c r="J21" s="65"/>
      <c r="K21" s="20"/>
      <c r="L21" s="64"/>
      <c r="M21" s="65"/>
      <c r="N21" s="70"/>
      <c r="O21" s="71"/>
    </row>
    <row r="22" spans="1:15" s="77" customFormat="1" outlineLevel="2" x14ac:dyDescent="0.25">
      <c r="A22" s="5" t="s">
        <v>13</v>
      </c>
      <c r="B22" s="5" t="s">
        <v>14</v>
      </c>
      <c r="C22" s="72">
        <v>49900</v>
      </c>
      <c r="D22" s="72" t="s">
        <v>18</v>
      </c>
      <c r="E22" s="73"/>
      <c r="F22" s="69" t="s">
        <v>28</v>
      </c>
      <c r="G22" s="69"/>
      <c r="H22" s="74"/>
      <c r="I22" s="64"/>
      <c r="J22" s="65"/>
      <c r="K22" s="20"/>
      <c r="L22" s="64"/>
      <c r="M22" s="65"/>
      <c r="N22" s="75"/>
      <c r="O22" s="76"/>
    </row>
    <row r="23" spans="1:15" outlineLevel="2" x14ac:dyDescent="0.25">
      <c r="A23" s="26" t="s">
        <v>24</v>
      </c>
      <c r="B23" s="26" t="s">
        <v>20</v>
      </c>
      <c r="C23" s="54">
        <v>49910</v>
      </c>
      <c r="D23" s="72" t="s">
        <v>18</v>
      </c>
      <c r="E23" s="60"/>
      <c r="F23" s="69" t="s">
        <v>29</v>
      </c>
      <c r="G23" s="69"/>
      <c r="H23" s="63"/>
      <c r="I23" s="64"/>
      <c r="J23" s="65"/>
      <c r="K23" s="20"/>
      <c r="L23" s="64"/>
      <c r="M23" s="65"/>
      <c r="N23" s="70"/>
      <c r="O23" s="71"/>
    </row>
    <row r="24" spans="1:15" outlineLevel="2" x14ac:dyDescent="0.25">
      <c r="A24" s="26" t="s">
        <v>31</v>
      </c>
      <c r="B24" s="26" t="s">
        <v>32</v>
      </c>
      <c r="C24" s="54">
        <v>49970</v>
      </c>
      <c r="D24" s="72" t="s">
        <v>18</v>
      </c>
      <c r="E24" s="60"/>
      <c r="F24" s="69" t="s">
        <v>33</v>
      </c>
      <c r="G24" s="69"/>
      <c r="H24" s="63"/>
      <c r="I24" s="64"/>
      <c r="J24" s="65"/>
      <c r="K24" s="20"/>
      <c r="L24" s="64"/>
      <c r="M24" s="65"/>
      <c r="N24" s="70"/>
      <c r="O24" s="71"/>
    </row>
    <row r="25" spans="1:15" s="86" customFormat="1" outlineLevel="1" x14ac:dyDescent="0.25">
      <c r="A25" s="80" t="s">
        <v>13</v>
      </c>
      <c r="B25" s="80" t="s">
        <v>34</v>
      </c>
      <c r="C25" s="81" t="s">
        <v>35</v>
      </c>
      <c r="D25" s="81"/>
      <c r="E25" s="81"/>
      <c r="F25" s="82" t="s">
        <v>36</v>
      </c>
      <c r="G25" s="82"/>
      <c r="H25" s="23">
        <f>ROUND(SUBTOTAL(9,H17:H24), 0)</f>
        <v>0</v>
      </c>
      <c r="I25" s="23"/>
      <c r="J25" s="83"/>
      <c r="K25" s="22"/>
      <c r="L25" s="23"/>
      <c r="M25" s="83"/>
      <c r="N25" s="84"/>
      <c r="O25" s="85"/>
    </row>
    <row r="26" spans="1:15" s="90" customFormat="1" x14ac:dyDescent="0.25">
      <c r="A26" s="87" t="s">
        <v>13</v>
      </c>
      <c r="B26" s="87" t="s">
        <v>14</v>
      </c>
      <c r="C26" s="27" t="s">
        <v>38</v>
      </c>
      <c r="D26" s="27"/>
      <c r="E26" s="27"/>
      <c r="F26" s="55" t="s">
        <v>39</v>
      </c>
      <c r="G26" s="55"/>
      <c r="H26" s="23">
        <f>ROUND(SUBTOTAL(9,H15:H25), 0)</f>
        <v>0</v>
      </c>
      <c r="I26" s="23"/>
      <c r="J26" s="83"/>
      <c r="K26" s="23"/>
      <c r="L26" s="23"/>
      <c r="M26" s="83"/>
      <c r="N26" s="88"/>
      <c r="O26" s="89"/>
    </row>
    <row r="27" spans="1:15" x14ac:dyDescent="0.25">
      <c r="A27" s="5" t="s">
        <v>37</v>
      </c>
      <c r="B27" s="5" t="s">
        <v>14</v>
      </c>
      <c r="C27" s="7">
        <v>50000</v>
      </c>
      <c r="D27" s="7"/>
      <c r="E27" s="7"/>
      <c r="F27" s="55" t="s">
        <v>40</v>
      </c>
      <c r="G27" s="55"/>
      <c r="H27" s="91"/>
      <c r="I27" s="92"/>
      <c r="J27" s="65"/>
      <c r="K27" s="20"/>
      <c r="L27" s="64"/>
      <c r="M27" s="65"/>
      <c r="N27" s="88"/>
      <c r="O27" s="71"/>
    </row>
    <row r="28" spans="1:15" outlineLevel="1" x14ac:dyDescent="0.25">
      <c r="A28" s="10" t="s">
        <v>41</v>
      </c>
      <c r="B28" s="10" t="s">
        <v>17</v>
      </c>
      <c r="C28" s="7">
        <v>52400</v>
      </c>
      <c r="D28" s="12" t="s">
        <v>18</v>
      </c>
      <c r="E28" s="93"/>
      <c r="F28" s="69" t="s">
        <v>42</v>
      </c>
      <c r="G28" s="69"/>
      <c r="H28" s="63"/>
      <c r="I28" s="64"/>
      <c r="J28" s="65"/>
      <c r="K28" s="20"/>
      <c r="L28" s="64"/>
      <c r="M28" s="65"/>
      <c r="N28" s="70"/>
      <c r="O28" s="71"/>
    </row>
    <row r="29" spans="1:15" ht="17.25" customHeight="1" outlineLevel="1" x14ac:dyDescent="0.25">
      <c r="A29" s="94" t="s">
        <v>43</v>
      </c>
      <c r="B29" s="10" t="s">
        <v>44</v>
      </c>
      <c r="C29" s="7">
        <v>68300</v>
      </c>
      <c r="D29" s="12" t="s">
        <v>18</v>
      </c>
      <c r="E29" s="93"/>
      <c r="F29" s="69" t="s">
        <v>45</v>
      </c>
      <c r="G29" s="69"/>
      <c r="H29" s="21" t="str">
        <f>IFERROR(VLOOKUP(($H$10&amp;"."&amp;$C29),[1]data!$A$2:$D$100033,4,FALSE),"0")</f>
        <v>0</v>
      </c>
      <c r="I29" s="64"/>
      <c r="J29" s="65"/>
      <c r="K29" s="20"/>
      <c r="L29" s="64"/>
      <c r="M29" s="65"/>
      <c r="N29" s="66" t="s">
        <v>46</v>
      </c>
      <c r="O29" s="67"/>
    </row>
    <row r="30" spans="1:15" ht="17.25" customHeight="1" outlineLevel="2" x14ac:dyDescent="0.25">
      <c r="A30" s="10" t="s">
        <v>41</v>
      </c>
      <c r="B30" s="10" t="s">
        <v>17</v>
      </c>
      <c r="C30" s="7">
        <v>71200</v>
      </c>
      <c r="D30" s="12" t="s">
        <v>18</v>
      </c>
      <c r="E30" s="93"/>
      <c r="F30" s="69" t="s">
        <v>47</v>
      </c>
      <c r="G30" s="69"/>
      <c r="H30" s="63"/>
      <c r="I30" s="64"/>
      <c r="J30" s="65"/>
      <c r="K30" s="20"/>
      <c r="L30" s="64"/>
      <c r="M30" s="65"/>
      <c r="N30" s="70"/>
      <c r="O30" s="71"/>
    </row>
    <row r="31" spans="1:15" outlineLevel="2" x14ac:dyDescent="0.25">
      <c r="A31" s="10" t="s">
        <v>41</v>
      </c>
      <c r="B31" s="10" t="s">
        <v>17</v>
      </c>
      <c r="C31" s="7">
        <v>71400</v>
      </c>
      <c r="D31" s="12" t="s">
        <v>18</v>
      </c>
      <c r="E31" s="93"/>
      <c r="F31" s="69" t="s">
        <v>48</v>
      </c>
      <c r="G31" s="69"/>
      <c r="H31" s="63"/>
      <c r="I31" s="64"/>
      <c r="J31" s="65"/>
      <c r="K31" s="20"/>
      <c r="L31" s="64"/>
      <c r="M31" s="65"/>
      <c r="N31" s="70"/>
      <c r="O31" s="71"/>
    </row>
    <row r="32" spans="1:15" outlineLevel="2" x14ac:dyDescent="0.25">
      <c r="A32" s="10" t="s">
        <v>37</v>
      </c>
      <c r="B32" s="10" t="s">
        <v>14</v>
      </c>
      <c r="C32" s="7">
        <v>71600</v>
      </c>
      <c r="D32" s="12" t="s">
        <v>18</v>
      </c>
      <c r="E32" s="93"/>
      <c r="F32" s="69" t="s">
        <v>49</v>
      </c>
      <c r="G32" s="69"/>
      <c r="H32" s="63"/>
      <c r="I32" s="64"/>
      <c r="J32" s="65"/>
      <c r="K32" s="20"/>
      <c r="L32" s="64"/>
      <c r="M32" s="65"/>
      <c r="N32" s="70"/>
      <c r="O32" s="71"/>
    </row>
    <row r="33" spans="1:15" outlineLevel="2" x14ac:dyDescent="0.25">
      <c r="A33" s="10" t="s">
        <v>41</v>
      </c>
      <c r="B33" s="10" t="s">
        <v>17</v>
      </c>
      <c r="C33" s="7">
        <v>71800</v>
      </c>
      <c r="D33" s="12" t="s">
        <v>18</v>
      </c>
      <c r="E33" s="93"/>
      <c r="F33" s="69" t="s">
        <v>50</v>
      </c>
      <c r="G33" s="69"/>
      <c r="H33" s="63"/>
      <c r="I33" s="64"/>
      <c r="J33" s="65"/>
      <c r="K33" s="20"/>
      <c r="L33" s="64"/>
      <c r="M33" s="65"/>
      <c r="N33" s="70"/>
      <c r="O33" s="71"/>
    </row>
    <row r="34" spans="1:15" outlineLevel="2" x14ac:dyDescent="0.25">
      <c r="A34" s="10" t="s">
        <v>41</v>
      </c>
      <c r="B34" s="10" t="s">
        <v>17</v>
      </c>
      <c r="C34" s="7">
        <v>72100</v>
      </c>
      <c r="D34" s="12" t="s">
        <v>18</v>
      </c>
      <c r="E34" s="93"/>
      <c r="F34" s="69" t="s">
        <v>51</v>
      </c>
      <c r="G34" s="69"/>
      <c r="H34" s="63"/>
      <c r="I34" s="64"/>
      <c r="J34" s="65"/>
      <c r="K34" s="20"/>
      <c r="L34" s="64"/>
      <c r="M34" s="65"/>
      <c r="N34" s="70"/>
      <c r="O34" s="71"/>
    </row>
    <row r="35" spans="1:15" s="86" customFormat="1" outlineLevel="1" x14ac:dyDescent="0.25">
      <c r="A35" s="10" t="s">
        <v>37</v>
      </c>
      <c r="B35" s="10" t="s">
        <v>14</v>
      </c>
      <c r="C35" s="13" t="s">
        <v>52</v>
      </c>
      <c r="D35" s="13"/>
      <c r="E35" s="13"/>
      <c r="F35" s="95" t="s">
        <v>53</v>
      </c>
      <c r="G35" s="95"/>
      <c r="H35" s="96">
        <f>ROUND(SUBTOTAL(9,H30:H34), 0)</f>
        <v>0</v>
      </c>
      <c r="I35" s="23"/>
      <c r="J35" s="83"/>
      <c r="K35" s="22"/>
      <c r="L35" s="23"/>
      <c r="M35" s="83"/>
      <c r="N35" s="84"/>
      <c r="O35" s="85"/>
    </row>
    <row r="36" spans="1:15" outlineLevel="1" x14ac:dyDescent="0.25">
      <c r="A36" s="10" t="s">
        <v>37</v>
      </c>
      <c r="B36" s="10" t="s">
        <v>14</v>
      </c>
      <c r="C36" s="7">
        <v>75200</v>
      </c>
      <c r="D36" s="12" t="s">
        <v>18</v>
      </c>
      <c r="E36" s="93"/>
      <c r="F36" s="69" t="s">
        <v>56</v>
      </c>
      <c r="G36" s="69"/>
      <c r="H36" s="63"/>
      <c r="I36" s="64"/>
      <c r="J36" s="65"/>
      <c r="K36" s="19"/>
      <c r="L36" s="64"/>
      <c r="M36" s="65"/>
      <c r="N36" s="70"/>
      <c r="O36" s="71"/>
    </row>
    <row r="37" spans="1:15" outlineLevel="1" x14ac:dyDescent="0.25">
      <c r="A37" s="10" t="s">
        <v>37</v>
      </c>
      <c r="B37" s="10" t="s">
        <v>14</v>
      </c>
      <c r="C37" s="7">
        <v>77400</v>
      </c>
      <c r="D37" s="12" t="s">
        <v>18</v>
      </c>
      <c r="E37" s="93"/>
      <c r="F37" s="69" t="s">
        <v>57</v>
      </c>
      <c r="G37" s="69"/>
      <c r="H37" s="63"/>
      <c r="I37" s="64"/>
      <c r="J37" s="65"/>
      <c r="K37" s="20"/>
      <c r="L37" s="64"/>
      <c r="M37" s="65"/>
      <c r="N37" s="70"/>
      <c r="O37" s="71"/>
    </row>
    <row r="38" spans="1:15" outlineLevel="1" x14ac:dyDescent="0.25">
      <c r="A38" s="10" t="s">
        <v>41</v>
      </c>
      <c r="B38" s="10" t="s">
        <v>17</v>
      </c>
      <c r="C38" s="7">
        <v>79200</v>
      </c>
      <c r="D38" s="12" t="s">
        <v>18</v>
      </c>
      <c r="E38" s="93"/>
      <c r="F38" s="69" t="s">
        <v>58</v>
      </c>
      <c r="G38" s="69"/>
      <c r="H38" s="63"/>
      <c r="I38" s="64"/>
      <c r="J38" s="65"/>
      <c r="K38" s="19"/>
      <c r="L38" s="64"/>
      <c r="M38" s="65"/>
      <c r="N38" s="70"/>
      <c r="O38" s="71"/>
    </row>
    <row r="39" spans="1:15" outlineLevel="2" x14ac:dyDescent="0.25">
      <c r="A39" s="10" t="s">
        <v>37</v>
      </c>
      <c r="B39" s="10" t="s">
        <v>14</v>
      </c>
      <c r="C39" s="7">
        <v>55200</v>
      </c>
      <c r="D39" s="12" t="s">
        <v>55</v>
      </c>
      <c r="E39" s="93"/>
      <c r="F39" s="69" t="s">
        <v>59</v>
      </c>
      <c r="G39" s="69"/>
      <c r="H39" s="74"/>
      <c r="I39" s="64"/>
      <c r="J39" s="65"/>
      <c r="K39" s="20"/>
      <c r="L39" s="64"/>
      <c r="M39" s="65"/>
      <c r="N39" s="70"/>
      <c r="O39" s="71"/>
    </row>
    <row r="40" spans="1:15" s="49" customFormat="1" outlineLevel="3" x14ac:dyDescent="0.25">
      <c r="A40" s="10" t="s">
        <v>37</v>
      </c>
      <c r="B40" s="10" t="s">
        <v>14</v>
      </c>
      <c r="C40" s="9">
        <v>82200</v>
      </c>
      <c r="D40" s="12" t="s">
        <v>55</v>
      </c>
      <c r="E40" s="93"/>
      <c r="F40" s="69" t="s">
        <v>60</v>
      </c>
      <c r="G40" s="69"/>
      <c r="H40" s="63"/>
      <c r="I40" s="64"/>
      <c r="J40" s="65"/>
      <c r="K40" s="24"/>
      <c r="L40" s="64"/>
      <c r="M40" s="65"/>
      <c r="N40" s="70"/>
      <c r="O40" s="67"/>
    </row>
    <row r="41" spans="1:15" outlineLevel="3" x14ac:dyDescent="0.25">
      <c r="A41" s="10" t="s">
        <v>54</v>
      </c>
      <c r="B41" s="8" t="s">
        <v>30</v>
      </c>
      <c r="C41" s="7">
        <v>82600</v>
      </c>
      <c r="D41" s="12" t="s">
        <v>55</v>
      </c>
      <c r="E41" s="93"/>
      <c r="F41" s="69" t="s">
        <v>61</v>
      </c>
      <c r="G41" s="69"/>
      <c r="H41" s="78"/>
      <c r="I41" s="79"/>
      <c r="J41" s="65"/>
      <c r="K41" s="20"/>
      <c r="L41" s="79"/>
      <c r="M41" s="65"/>
      <c r="N41" s="70"/>
      <c r="O41" s="71"/>
    </row>
    <row r="42" spans="1:15" outlineLevel="3" x14ac:dyDescent="0.25">
      <c r="A42" s="10" t="s">
        <v>41</v>
      </c>
      <c r="B42" s="10" t="s">
        <v>17</v>
      </c>
      <c r="C42" s="7">
        <v>82920</v>
      </c>
      <c r="D42" s="12" t="s">
        <v>55</v>
      </c>
      <c r="E42" s="93"/>
      <c r="F42" s="69" t="s">
        <v>62</v>
      </c>
      <c r="G42" s="69"/>
      <c r="H42" s="63"/>
      <c r="I42" s="64"/>
      <c r="J42" s="65"/>
      <c r="K42" s="20"/>
      <c r="L42" s="64"/>
      <c r="M42" s="65"/>
      <c r="N42" s="70"/>
      <c r="O42" s="71"/>
    </row>
    <row r="43" spans="1:15" outlineLevel="3" x14ac:dyDescent="0.25">
      <c r="A43" s="10" t="s">
        <v>41</v>
      </c>
      <c r="B43" s="10" t="s">
        <v>17</v>
      </c>
      <c r="C43" s="7">
        <v>82930</v>
      </c>
      <c r="D43" s="12" t="s">
        <v>55</v>
      </c>
      <c r="E43" s="93"/>
      <c r="F43" s="69" t="s">
        <v>63</v>
      </c>
      <c r="G43" s="69"/>
      <c r="H43" s="63"/>
      <c r="I43" s="64"/>
      <c r="J43" s="65"/>
      <c r="K43" s="20"/>
      <c r="L43" s="64"/>
      <c r="M43" s="65"/>
      <c r="N43" s="70"/>
      <c r="O43" s="71"/>
    </row>
    <row r="44" spans="1:15" outlineLevel="3" x14ac:dyDescent="0.25">
      <c r="A44" s="10" t="s">
        <v>41</v>
      </c>
      <c r="B44" s="10" t="s">
        <v>17</v>
      </c>
      <c r="C44" s="7">
        <v>84300</v>
      </c>
      <c r="D44" s="12" t="s">
        <v>55</v>
      </c>
      <c r="E44" s="93"/>
      <c r="F44" s="69" t="s">
        <v>64</v>
      </c>
      <c r="G44" s="69"/>
      <c r="H44" s="63"/>
      <c r="I44" s="64"/>
      <c r="J44" s="65"/>
      <c r="K44" s="20"/>
      <c r="L44" s="64"/>
      <c r="M44" s="65"/>
      <c r="N44" s="70"/>
      <c r="O44" s="97"/>
    </row>
    <row r="45" spans="1:15" outlineLevel="3" x14ac:dyDescent="0.25">
      <c r="A45" s="10" t="s">
        <v>37</v>
      </c>
      <c r="B45" s="10" t="s">
        <v>14</v>
      </c>
      <c r="C45" s="7">
        <v>85940</v>
      </c>
      <c r="D45" s="12" t="s">
        <v>55</v>
      </c>
      <c r="E45" s="93"/>
      <c r="F45" s="69" t="s">
        <v>65</v>
      </c>
      <c r="G45" s="69"/>
      <c r="H45" s="63"/>
      <c r="I45" s="64"/>
      <c r="J45" s="65"/>
      <c r="K45" s="20"/>
      <c r="L45" s="64"/>
      <c r="M45" s="65"/>
      <c r="N45" s="70"/>
      <c r="O45" s="71"/>
    </row>
    <row r="46" spans="1:15" s="86" customFormat="1" ht="30" outlineLevel="2" x14ac:dyDescent="0.25">
      <c r="A46" s="15" t="s">
        <v>37</v>
      </c>
      <c r="B46" s="10" t="s">
        <v>14</v>
      </c>
      <c r="C46" s="13" t="s">
        <v>66</v>
      </c>
      <c r="D46" s="13"/>
      <c r="E46" s="13"/>
      <c r="F46" s="98" t="s">
        <v>67</v>
      </c>
      <c r="G46" s="98"/>
      <c r="H46" s="23">
        <f>ROUND(SUBTOTAL(9,H40:H45), 0)</f>
        <v>0</v>
      </c>
      <c r="I46" s="23"/>
      <c r="J46" s="83"/>
      <c r="K46" s="23"/>
      <c r="L46" s="23"/>
      <c r="M46" s="83"/>
      <c r="N46" s="84"/>
      <c r="O46" s="85"/>
    </row>
    <row r="47" spans="1:15" outlineLevel="2" x14ac:dyDescent="0.25">
      <c r="A47" s="10" t="s">
        <v>37</v>
      </c>
      <c r="B47" s="10" t="s">
        <v>14</v>
      </c>
      <c r="C47" s="7">
        <v>83110</v>
      </c>
      <c r="D47" s="12" t="s">
        <v>55</v>
      </c>
      <c r="E47" s="93"/>
      <c r="F47" s="69" t="s">
        <v>68</v>
      </c>
      <c r="G47" s="69"/>
      <c r="H47" s="63"/>
      <c r="I47" s="64"/>
      <c r="J47" s="65"/>
      <c r="K47" s="20"/>
      <c r="L47" s="64"/>
      <c r="M47" s="65"/>
      <c r="N47" s="70"/>
      <c r="O47" s="71"/>
    </row>
    <row r="48" spans="1:15" s="27" customFormat="1" outlineLevel="1" x14ac:dyDescent="0.25">
      <c r="A48" s="15" t="s">
        <v>37</v>
      </c>
      <c r="B48" s="10" t="s">
        <v>17</v>
      </c>
      <c r="C48" s="14" t="s">
        <v>69</v>
      </c>
      <c r="D48" s="14"/>
      <c r="E48" s="14"/>
      <c r="F48" s="55" t="s">
        <v>70</v>
      </c>
      <c r="G48" s="55"/>
      <c r="H48" s="23">
        <f>ROUND(SUBTOTAL(9,H39:H47), 0)</f>
        <v>0</v>
      </c>
      <c r="I48" s="23"/>
      <c r="J48" s="83"/>
      <c r="K48" s="23"/>
      <c r="L48" s="23"/>
      <c r="M48" s="83"/>
      <c r="N48" s="70"/>
      <c r="O48" s="71"/>
    </row>
    <row r="49" spans="1:15" ht="30.95" customHeight="1" outlineLevel="2" x14ac:dyDescent="0.25">
      <c r="A49" s="10" t="s">
        <v>41</v>
      </c>
      <c r="B49" s="10" t="s">
        <v>17</v>
      </c>
      <c r="C49" s="7">
        <v>55400</v>
      </c>
      <c r="D49" s="12" t="s">
        <v>55</v>
      </c>
      <c r="E49" s="93"/>
      <c r="F49" s="69" t="s">
        <v>71</v>
      </c>
      <c r="G49" s="69"/>
      <c r="H49" s="63"/>
      <c r="I49" s="64"/>
      <c r="J49" s="65"/>
      <c r="K49" s="20"/>
      <c r="L49" s="64"/>
      <c r="M49" s="65"/>
      <c r="N49" s="66"/>
      <c r="O49" s="67"/>
    </row>
    <row r="50" spans="1:15" outlineLevel="3" x14ac:dyDescent="0.25">
      <c r="A50" s="10" t="s">
        <v>41</v>
      </c>
      <c r="B50" s="10" t="s">
        <v>17</v>
      </c>
      <c r="C50" s="7">
        <v>66400</v>
      </c>
      <c r="D50" s="12" t="s">
        <v>55</v>
      </c>
      <c r="E50" s="93"/>
      <c r="F50" s="69" t="s">
        <v>72</v>
      </c>
      <c r="G50" s="69"/>
      <c r="H50" s="63"/>
      <c r="I50" s="64"/>
      <c r="J50" s="65"/>
      <c r="K50" s="20"/>
      <c r="L50" s="64"/>
      <c r="M50" s="65"/>
      <c r="N50" s="70"/>
      <c r="O50" s="71"/>
    </row>
    <row r="51" spans="1:15" outlineLevel="3" x14ac:dyDescent="0.25">
      <c r="A51" s="10" t="s">
        <v>41</v>
      </c>
      <c r="B51" s="10" t="s">
        <v>17</v>
      </c>
      <c r="C51" s="7">
        <v>66600</v>
      </c>
      <c r="D51" s="12" t="s">
        <v>55</v>
      </c>
      <c r="E51" s="93"/>
      <c r="F51" s="69" t="s">
        <v>73</v>
      </c>
      <c r="G51" s="69"/>
      <c r="H51" s="63"/>
      <c r="I51" s="64"/>
      <c r="J51" s="65"/>
      <c r="K51" s="20"/>
      <c r="L51" s="64"/>
      <c r="M51" s="65"/>
      <c r="N51" s="70"/>
      <c r="O51" s="71"/>
    </row>
    <row r="52" spans="1:15" outlineLevel="3" x14ac:dyDescent="0.25">
      <c r="A52" s="10" t="s">
        <v>41</v>
      </c>
      <c r="B52" s="10" t="s">
        <v>17</v>
      </c>
      <c r="C52" s="7">
        <v>66800</v>
      </c>
      <c r="D52" s="12" t="s">
        <v>55</v>
      </c>
      <c r="E52" s="93"/>
      <c r="F52" s="69" t="s">
        <v>74</v>
      </c>
      <c r="G52" s="69"/>
      <c r="H52" s="63"/>
      <c r="I52" s="64"/>
      <c r="J52" s="65"/>
      <c r="K52" s="20"/>
      <c r="L52" s="64"/>
      <c r="M52" s="65"/>
      <c r="N52" s="70"/>
      <c r="O52" s="71"/>
    </row>
    <row r="53" spans="1:15" outlineLevel="3" x14ac:dyDescent="0.25">
      <c r="A53" s="10" t="s">
        <v>41</v>
      </c>
      <c r="B53" s="10" t="s">
        <v>17</v>
      </c>
      <c r="C53" s="7">
        <v>66860</v>
      </c>
      <c r="D53" s="12" t="s">
        <v>55</v>
      </c>
      <c r="E53" s="93"/>
      <c r="F53" s="69" t="s">
        <v>75</v>
      </c>
      <c r="G53" s="69"/>
      <c r="H53" s="63"/>
      <c r="I53" s="64"/>
      <c r="J53" s="65"/>
      <c r="K53" s="20"/>
      <c r="L53" s="64"/>
      <c r="M53" s="65"/>
      <c r="N53" s="70"/>
      <c r="O53" s="71"/>
    </row>
    <row r="54" spans="1:15" outlineLevel="3" x14ac:dyDescent="0.25">
      <c r="A54" s="10" t="s">
        <v>41</v>
      </c>
      <c r="B54" s="10" t="s">
        <v>17</v>
      </c>
      <c r="C54" s="7">
        <v>67500</v>
      </c>
      <c r="D54" s="12" t="s">
        <v>55</v>
      </c>
      <c r="E54" s="93"/>
      <c r="F54" s="69" t="s">
        <v>76</v>
      </c>
      <c r="G54" s="69"/>
      <c r="H54" s="63"/>
      <c r="I54" s="64"/>
      <c r="J54" s="65"/>
      <c r="K54" s="20"/>
      <c r="L54" s="64"/>
      <c r="M54" s="65"/>
      <c r="N54" s="70"/>
      <c r="O54" s="67"/>
    </row>
    <row r="55" spans="1:15" outlineLevel="3" x14ac:dyDescent="0.25">
      <c r="A55" s="10" t="s">
        <v>41</v>
      </c>
      <c r="B55" s="10" t="s">
        <v>17</v>
      </c>
      <c r="C55" s="7">
        <v>68500</v>
      </c>
      <c r="D55" s="12" t="s">
        <v>55</v>
      </c>
      <c r="E55" s="93"/>
      <c r="F55" s="69" t="s">
        <v>77</v>
      </c>
      <c r="G55" s="69"/>
      <c r="H55" s="63"/>
      <c r="I55" s="64"/>
      <c r="J55" s="65"/>
      <c r="K55" s="20"/>
      <c r="L55" s="64"/>
      <c r="M55" s="65"/>
      <c r="N55" s="70"/>
      <c r="O55" s="71"/>
    </row>
    <row r="56" spans="1:15" s="86" customFormat="1" outlineLevel="2" x14ac:dyDescent="0.25">
      <c r="A56" s="15" t="s">
        <v>41</v>
      </c>
      <c r="B56" s="15" t="s">
        <v>17</v>
      </c>
      <c r="C56" s="13" t="s">
        <v>78</v>
      </c>
      <c r="D56" s="13"/>
      <c r="E56" s="13"/>
      <c r="F56" s="98" t="s">
        <v>79</v>
      </c>
      <c r="G56" s="98"/>
      <c r="H56" s="23">
        <f>ROUND(SUBTOTAL(9,H50:H55), 0)</f>
        <v>0</v>
      </c>
      <c r="I56" s="23"/>
      <c r="J56" s="83"/>
      <c r="K56" s="22"/>
      <c r="L56" s="23"/>
      <c r="M56" s="83"/>
      <c r="N56" s="84"/>
      <c r="O56" s="85"/>
    </row>
    <row r="57" spans="1:15" outlineLevel="1" x14ac:dyDescent="0.25">
      <c r="A57" s="15" t="s">
        <v>41</v>
      </c>
      <c r="B57" s="15" t="s">
        <v>17</v>
      </c>
      <c r="C57" s="14" t="s">
        <v>80</v>
      </c>
      <c r="D57" s="14"/>
      <c r="E57" s="14"/>
      <c r="F57" s="55" t="s">
        <v>81</v>
      </c>
      <c r="G57" s="55"/>
      <c r="H57" s="23">
        <f>ROUND(SUBTOTAL(9,H49:H56), 0)</f>
        <v>0</v>
      </c>
      <c r="I57" s="23"/>
      <c r="J57" s="83"/>
      <c r="K57" s="23"/>
      <c r="L57" s="23"/>
      <c r="M57" s="83"/>
      <c r="N57" s="70"/>
      <c r="O57" s="71"/>
    </row>
    <row r="58" spans="1:15" s="86" customFormat="1" outlineLevel="1" x14ac:dyDescent="0.25">
      <c r="A58" s="15" t="s">
        <v>37</v>
      </c>
      <c r="B58" s="15" t="s">
        <v>14</v>
      </c>
      <c r="C58" s="13" t="s">
        <v>82</v>
      </c>
      <c r="D58" s="13"/>
      <c r="E58" s="13"/>
      <c r="F58" s="95" t="s">
        <v>83</v>
      </c>
      <c r="G58" s="95"/>
      <c r="H58" s="23">
        <f ca="1">58:58</f>
        <v>0</v>
      </c>
      <c r="I58" s="22"/>
      <c r="J58" s="83"/>
      <c r="K58" s="22"/>
      <c r="L58" s="23"/>
      <c r="M58" s="83"/>
      <c r="N58" s="84"/>
      <c r="O58" s="85"/>
    </row>
    <row r="59" spans="1:15" s="27" customFormat="1" x14ac:dyDescent="0.25">
      <c r="A59" s="15" t="s">
        <v>37</v>
      </c>
      <c r="B59" s="15" t="s">
        <v>14</v>
      </c>
      <c r="C59" s="14" t="s">
        <v>84</v>
      </c>
      <c r="D59" s="14"/>
      <c r="E59" s="14"/>
      <c r="F59" s="55" t="s">
        <v>85</v>
      </c>
      <c r="G59" s="55"/>
      <c r="H59" s="23">
        <f ca="1">ROUND(SUBTOTAL(9,H28:H58), 0)</f>
        <v>0</v>
      </c>
      <c r="I59" s="23"/>
      <c r="J59" s="83"/>
      <c r="K59" s="23"/>
      <c r="L59" s="23"/>
      <c r="M59" s="83"/>
      <c r="N59" s="99"/>
      <c r="O59" s="100"/>
    </row>
    <row r="60" spans="1:15" s="27" customFormat="1" ht="21" customHeight="1" x14ac:dyDescent="0.25">
      <c r="A60" s="15" t="s">
        <v>37</v>
      </c>
      <c r="B60" s="15" t="s">
        <v>14</v>
      </c>
      <c r="C60" s="14" t="s">
        <v>86</v>
      </c>
      <c r="D60" s="14"/>
      <c r="E60" s="14"/>
      <c r="F60" s="55" t="s">
        <v>87</v>
      </c>
      <c r="G60" s="55"/>
      <c r="H60" s="23" t="str">
        <f ca="1">IFERROR(H59/12/UNITS,"0")</f>
        <v>0</v>
      </c>
      <c r="I60" s="23"/>
      <c r="J60" s="83"/>
      <c r="K60" s="23"/>
      <c r="L60" s="23"/>
      <c r="M60" s="83"/>
      <c r="N60" s="99"/>
      <c r="O60" s="100"/>
    </row>
    <row r="61" spans="1:15" s="27" customFormat="1" ht="36" customHeight="1" x14ac:dyDescent="0.25">
      <c r="A61" s="15" t="s">
        <v>13</v>
      </c>
      <c r="B61" s="15" t="s">
        <v>14</v>
      </c>
      <c r="C61" s="27" t="s">
        <v>88</v>
      </c>
      <c r="F61" s="101" t="s">
        <v>89</v>
      </c>
      <c r="G61" s="101"/>
      <c r="H61" s="23" t="e">
        <f ca="1">ROUND(((H26)-H59-#REF!-SUM(#REF!)+SUM(#REF!)), 0)</f>
        <v>#REF!</v>
      </c>
      <c r="I61" s="23"/>
      <c r="J61" s="83"/>
      <c r="K61" s="23"/>
      <c r="L61" s="23"/>
      <c r="M61" s="83"/>
      <c r="N61" s="70"/>
      <c r="O61" s="71"/>
    </row>
    <row r="62" spans="1:15" s="27" customFormat="1" x14ac:dyDescent="0.25">
      <c r="A62" s="15" t="s">
        <v>13</v>
      </c>
      <c r="B62" s="15"/>
      <c r="F62" s="55"/>
      <c r="G62" s="55"/>
      <c r="H62" s="25"/>
      <c r="I62" s="102"/>
      <c r="J62" s="65"/>
      <c r="K62" s="25"/>
      <c r="L62" s="102"/>
      <c r="M62" s="103"/>
      <c r="N62" s="70"/>
      <c r="O62" s="71"/>
    </row>
    <row r="63" spans="1:15" x14ac:dyDescent="0.25">
      <c r="E63" s="16"/>
    </row>
    <row r="64" spans="1:15" x14ac:dyDescent="0.25">
      <c r="F64" s="27" t="s">
        <v>86</v>
      </c>
    </row>
    <row r="65" spans="9:9" x14ac:dyDescent="0.25">
      <c r="I65" s="106"/>
    </row>
    <row r="86" spans="14:14" x14ac:dyDescent="0.25">
      <c r="N86" s="17"/>
    </row>
  </sheetData>
  <mergeCells count="6">
    <mergeCell ref="O12:O13"/>
    <mergeCell ref="I1:M1"/>
    <mergeCell ref="L2:M2"/>
    <mergeCell ref="L4:M4"/>
    <mergeCell ref="K9:N9"/>
    <mergeCell ref="N12:N13"/>
  </mergeCells>
  <conditionalFormatting sqref="K12 I10:J19 K15:M19 I20:M25 H63:J1048576 H11:H15 H17:H25 H26:M62">
    <cfRule type="expression" dxfId="0" priority="4">
      <formula>"bold"</formula>
    </cfRule>
  </conditionalFormatting>
  <dataValidations count="1">
    <dataValidation type="list" allowBlank="1" showInputMessage="1" showErrorMessage="1" sqref="A10">
      <formula1>BudgetType</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macro="[2]!Audited">
                <anchor moveWithCells="1">
                  <from>
                    <xdr:col>7</xdr:col>
                    <xdr:colOff>0</xdr:colOff>
                    <xdr:row>9</xdr:row>
                    <xdr:rowOff>19050</xdr:rowOff>
                  </from>
                  <to>
                    <xdr:col>7</xdr:col>
                    <xdr:colOff>904875</xdr:colOff>
                    <xdr:row>10</xdr:row>
                    <xdr:rowOff>47625</xdr:rowOff>
                  </to>
                </anchor>
              </controlPr>
            </control>
          </mc:Choice>
        </mc:AlternateContent>
        <mc:AlternateContent xmlns:mc="http://schemas.openxmlformats.org/markup-compatibility/2006">
          <mc:Choice Requires="x14">
            <control shapeId="1026" r:id="rId5" name="Option Button 2">
              <controlPr defaultSize="0" autoFill="0" autoLine="0" autoPict="0" macro="[2]!FinancialReview">
                <anchor moveWithCells="1">
                  <from>
                    <xdr:col>7</xdr:col>
                    <xdr:colOff>0</xdr:colOff>
                    <xdr:row>10</xdr:row>
                    <xdr:rowOff>19050</xdr:rowOff>
                  </from>
                  <to>
                    <xdr:col>9</xdr:col>
                    <xdr:colOff>66675</xdr:colOff>
                    <xdr:row>11</xdr:row>
                    <xdr:rowOff>47625</xdr:rowOff>
                  </to>
                </anchor>
              </controlPr>
            </control>
          </mc:Choice>
        </mc:AlternateContent>
        <mc:AlternateContent xmlns:mc="http://schemas.openxmlformats.org/markup-compatibility/2006">
          <mc:Choice Requires="x14">
            <control shapeId="1027" r:id="rId6" name="Option Button 3">
              <controlPr defaultSize="0" autoFill="0" autoLine="0" autoPict="0" macro="[2]!EnterApproved">
                <anchor moveWithCells="1">
                  <from>
                    <xdr:col>14</xdr:col>
                    <xdr:colOff>19050</xdr:colOff>
                    <xdr:row>12</xdr:row>
                    <xdr:rowOff>533400</xdr:rowOff>
                  </from>
                  <to>
                    <xdr:col>14</xdr:col>
                    <xdr:colOff>1304925</xdr:colOff>
                    <xdr:row>14</xdr:row>
                    <xdr:rowOff>123825</xdr:rowOff>
                  </to>
                </anchor>
              </controlPr>
            </control>
          </mc:Choice>
        </mc:AlternateContent>
        <mc:AlternateContent xmlns:mc="http://schemas.openxmlformats.org/markup-compatibility/2006">
          <mc:Choice Requires="x14">
            <control shapeId="1028" r:id="rId7" name="Option Button 4">
              <controlPr defaultSize="0" autoFill="0" autoLine="0" autoPict="0" macro="[2]!CopyProposed">
                <anchor moveWithCells="1">
                  <from>
                    <xdr:col>14</xdr:col>
                    <xdr:colOff>19050</xdr:colOff>
                    <xdr:row>12</xdr:row>
                    <xdr:rowOff>333375</xdr:rowOff>
                  </from>
                  <to>
                    <xdr:col>14</xdr:col>
                    <xdr:colOff>1428750</xdr:colOff>
                    <xdr:row>14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D: Operating Budget Template Indigenous Housing Fund RFP</dc:title>
  <dc:creator>BC Housing</dc:creator>
  <cp:keywords>RFP;Operating budget template;Indigenous Housing Fund</cp:keywords>
  <cp:lastModifiedBy>Michelle Mentore</cp:lastModifiedBy>
  <dcterms:created xsi:type="dcterms:W3CDTF">2018-03-14T15:20:56Z</dcterms:created>
  <dcterms:modified xsi:type="dcterms:W3CDTF">2018-06-18T23:24:27Z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ECM4_4668789</vt:lpwstr>
  </property>
  <property fmtid="{D5CDD505-2E9C-101B-9397-08002B2CF9AE}" pid="3" name="DISProperties">
    <vt:lpwstr>DISdDocName,DIScgiUrl,DISdUser,DISdID,DISidcName,DISTaskPaneUrl</vt:lpwstr>
  </property>
  <property fmtid="{D5CDD505-2E9C-101B-9397-08002B2CF9AE}" pid="4" name="DIScgiUrl">
    <vt:lpwstr>http://wccm1.bchousing.org/cs/idcplg</vt:lpwstr>
  </property>
  <property fmtid="{D5CDD505-2E9C-101B-9397-08002B2CF9AE}" pid="5" name="DISdUser">
    <vt:lpwstr>mluc</vt:lpwstr>
  </property>
  <property fmtid="{D5CDD505-2E9C-101B-9397-08002B2CF9AE}" pid="6" name="DISdID">
    <vt:lpwstr>5395780</vt:lpwstr>
  </property>
  <property fmtid="{D5CDD505-2E9C-101B-9397-08002B2CF9AE}" pid="7" name="DISidcName">
    <vt:lpwstr>wccwl1bchousingorg16200</vt:lpwstr>
  </property>
  <property fmtid="{D5CDD505-2E9C-101B-9397-08002B2CF9AE}" pid="8" name="DISTaskPaneUrl">
    <vt:lpwstr>http://wccm1.bchousing.org/cs/idcplg?IdcService=DESKTOP_DOC_INFO&amp;dDocName=ECM4_4668789&amp;dID=5395780&amp;ClientControlled=DocMan,taskpane&amp;coreContentOnly=1</vt:lpwstr>
  </property>
</Properties>
</file>